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fileSharing readOnlyRecommended="1"/>
  <workbookPr filterPrivacy="1"/>
  <xr:revisionPtr revIDLastSave="3" documentId="8_{93C6519A-0805-49E7-A16B-F41724D49BCE}" xr6:coauthVersionLast="47" xr6:coauthVersionMax="47" xr10:uidLastSave="{D9DAE6BE-BEB8-457C-81E8-7C9E7057B0C0}"/>
  <bookViews>
    <workbookView xWindow="-120" yWindow="-120" windowWidth="29040" windowHeight="15720" tabRatio="861" xr2:uid="{00000000-000D-0000-FFFF-FFFF00000000}"/>
  </bookViews>
  <sheets>
    <sheet name="Forside" sheetId="23" r:id="rId1"/>
    <sheet name="Evalueringsteknisk pris" sheetId="24" r:id="rId2"/>
    <sheet name="Indledende Ydelser" sheetId="6" r:id="rId3"/>
    <sheet name="Hybrid Cloud Standard Services" sheetId="14" r:id="rId4"/>
    <sheet name="Hybrid Cloud Custom Services" sheetId="19" r:id="rId5"/>
    <sheet name="Samlet pris for drift af STS" sheetId="18" r:id="rId6"/>
    <sheet name="Support" sheetId="17" r:id="rId7"/>
    <sheet name="Tværgående ydelser" sheetId="16" r:id="rId8"/>
    <sheet name="Standardbestillingsydelser" sheetId="9" r:id="rId9"/>
    <sheet name="Timepriser" sheetId="13" r:id="rId10"/>
    <sheet name="Optioner" sheetId="12" r:id="rId11"/>
    <sheet name="Finansiel ansvarsmatrice" sheetId="15" r:id="rId12"/>
  </sheets>
  <definedNames>
    <definedName name="_Hlk198732762" localSheetId="10">Optioner!#REF!</definedName>
    <definedName name="_Toc143524260" localSheetId="8">Standardbestillingsydelser!$B$6</definedName>
    <definedName name="_Toc143524267" localSheetId="8">Standardbestillingsydelser!$B$38</definedName>
    <definedName name="_Toc143524275" localSheetId="8">Standardbestillingsydelser!$B$67</definedName>
    <definedName name="_Toc143524276" localSheetId="8">Standardbestillingsydelser!$B$71</definedName>
    <definedName name="_Toc143524285" localSheetId="8">Standardbestillingsydelser!$B$79</definedName>
    <definedName name="_Toc143524286" localSheetId="8">Standardbestillingsydelser!$B$83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7" i="9" l="1"/>
  <c r="T26" i="9"/>
  <c r="T25" i="9"/>
  <c r="T41" i="9"/>
  <c r="T42" i="9"/>
  <c r="T40" i="9"/>
  <c r="T39" i="9"/>
  <c r="T36" i="9"/>
  <c r="T20" i="9"/>
  <c r="T21" i="9"/>
  <c r="T22" i="9"/>
  <c r="T23" i="9"/>
  <c r="T19" i="9"/>
  <c r="T18" i="9"/>
  <c r="T17" i="9"/>
  <c r="T16" i="9"/>
  <c r="T10" i="9"/>
  <c r="T9" i="9"/>
  <c r="T8" i="9"/>
  <c r="T35" i="9"/>
  <c r="T34" i="9"/>
  <c r="T33" i="9"/>
  <c r="T32" i="9"/>
  <c r="T58" i="9"/>
  <c r="T57" i="9"/>
  <c r="T56" i="9"/>
  <c r="T55" i="9"/>
  <c r="T54" i="9"/>
  <c r="T53" i="9"/>
  <c r="T49" i="9"/>
  <c r="T50" i="9"/>
  <c r="T51" i="9"/>
  <c r="T48" i="9"/>
  <c r="T65" i="9"/>
  <c r="T66" i="9"/>
  <c r="T67" i="9"/>
  <c r="T68" i="9"/>
  <c r="T69" i="9"/>
  <c r="T70" i="9"/>
  <c r="T72" i="9"/>
  <c r="T73" i="9"/>
  <c r="T74" i="9"/>
  <c r="B36" i="24"/>
  <c r="B37" i="24" s="1"/>
  <c r="T107" i="9"/>
  <c r="T106" i="9"/>
  <c r="T105" i="9"/>
  <c r="T104" i="9"/>
  <c r="T103" i="9"/>
  <c r="T102" i="9"/>
  <c r="T101" i="9"/>
  <c r="T100" i="9"/>
  <c r="T99" i="9"/>
  <c r="T98" i="9"/>
  <c r="T97" i="9"/>
  <c r="T96" i="9"/>
  <c r="T95" i="9"/>
  <c r="T94" i="9"/>
  <c r="T93" i="9"/>
  <c r="T87" i="9"/>
  <c r="T86" i="9"/>
  <c r="T85" i="9"/>
  <c r="T84" i="9"/>
  <c r="T83" i="9"/>
  <c r="T82" i="9"/>
  <c r="T81" i="9"/>
  <c r="T80" i="9"/>
  <c r="T64" i="9"/>
  <c r="T75" i="9" s="1"/>
  <c r="T43" i="9" l="1"/>
  <c r="T27" i="9"/>
  <c r="T11" i="9"/>
  <c r="T108" i="9"/>
  <c r="T88" i="9"/>
  <c r="T59" i="9"/>
  <c r="H110" i="9" l="1"/>
  <c r="B31" i="24" s="1"/>
  <c r="N31" i="12" l="1"/>
  <c r="I61" i="14"/>
  <c r="J61" i="14" s="1"/>
  <c r="I60" i="14"/>
  <c r="J60" i="14" s="1"/>
  <c r="I59" i="14"/>
  <c r="J59" i="14" s="1"/>
  <c r="I58" i="14"/>
  <c r="J58" i="14" s="1"/>
  <c r="I57" i="14"/>
  <c r="J57" i="14" s="1"/>
  <c r="I56" i="14"/>
  <c r="J56" i="14" s="1"/>
  <c r="I55" i="14"/>
  <c r="J55" i="14" s="1"/>
  <c r="I54" i="14"/>
  <c r="J54" i="14" s="1"/>
  <c r="I53" i="14"/>
  <c r="J53" i="14" s="1"/>
  <c r="I52" i="14"/>
  <c r="J52" i="14" s="1"/>
  <c r="I51" i="14"/>
  <c r="J51" i="14" s="1"/>
  <c r="I50" i="14"/>
  <c r="J50" i="14" s="1"/>
  <c r="I49" i="14"/>
  <c r="J49" i="14" s="1"/>
  <c r="I48" i="14"/>
  <c r="J48" i="14" s="1"/>
  <c r="I47" i="14"/>
  <c r="J47" i="14" s="1"/>
  <c r="I46" i="14"/>
  <c r="J46" i="14" s="1"/>
  <c r="J45" i="14"/>
  <c r="I45" i="14"/>
  <c r="I44" i="14"/>
  <c r="J44" i="14" s="1"/>
  <c r="I43" i="14"/>
  <c r="J43" i="14" s="1"/>
  <c r="I42" i="14"/>
  <c r="J42" i="14" s="1"/>
  <c r="I41" i="14"/>
  <c r="J41" i="14" s="1"/>
  <c r="I40" i="14"/>
  <c r="J40" i="14" s="1"/>
  <c r="I39" i="14"/>
  <c r="J39" i="14" s="1"/>
  <c r="I38" i="14"/>
  <c r="J38" i="14" s="1"/>
  <c r="I37" i="14"/>
  <c r="J37" i="14" s="1"/>
  <c r="I36" i="14"/>
  <c r="J36" i="14" s="1"/>
  <c r="I35" i="14"/>
  <c r="J35" i="14" s="1"/>
  <c r="I34" i="14"/>
  <c r="J34" i="14" s="1"/>
  <c r="I33" i="14"/>
  <c r="J33" i="14" s="1"/>
  <c r="I32" i="14"/>
  <c r="J32" i="14" s="1"/>
  <c r="I31" i="14"/>
  <c r="J31" i="14" s="1"/>
  <c r="I30" i="14"/>
  <c r="J30" i="14" s="1"/>
  <c r="I29" i="14"/>
  <c r="J29" i="14" s="1"/>
  <c r="I28" i="14"/>
  <c r="J28" i="14" s="1"/>
  <c r="I27" i="14"/>
  <c r="J27" i="14" s="1"/>
  <c r="I26" i="14"/>
  <c r="J26" i="14" s="1"/>
  <c r="J14" i="18"/>
  <c r="K14" i="18" s="1"/>
  <c r="J15" i="18"/>
  <c r="K15" i="18" s="1"/>
  <c r="J16" i="18"/>
  <c r="K16" i="18" s="1"/>
  <c r="J17" i="18"/>
  <c r="K17" i="18" s="1"/>
  <c r="J18" i="18"/>
  <c r="K18" i="18" s="1"/>
  <c r="H33" i="12"/>
  <c r="G33" i="12"/>
  <c r="L31" i="12"/>
  <c r="O31" i="12"/>
  <c r="P31" i="12"/>
  <c r="Q31" i="12"/>
  <c r="R31" i="12"/>
  <c r="K31" i="12"/>
  <c r="K26" i="12"/>
  <c r="L26" i="12"/>
  <c r="M26" i="12"/>
  <c r="N26" i="12"/>
  <c r="O26" i="12"/>
  <c r="O33" i="12" s="1"/>
  <c r="P26" i="12"/>
  <c r="P33" i="12" s="1"/>
  <c r="Q26" i="12"/>
  <c r="R26" i="12"/>
  <c r="J26" i="12"/>
  <c r="J33" i="12" s="1"/>
  <c r="I26" i="12"/>
  <c r="I33" i="12" s="1"/>
  <c r="J13" i="18"/>
  <c r="K13" i="18" s="1"/>
  <c r="P53" i="13"/>
  <c r="Q53" i="13"/>
  <c r="P43" i="13" a="1"/>
  <c r="P43" i="13" s="1"/>
  <c r="Q43" i="13" a="1"/>
  <c r="Q43" i="13" s="1"/>
  <c r="P32" i="13"/>
  <c r="Q32" i="13"/>
  <c r="P27" i="13"/>
  <c r="Q27" i="13"/>
  <c r="P19" i="13"/>
  <c r="Q19" i="13"/>
  <c r="I14" i="16"/>
  <c r="J14" i="16"/>
  <c r="K14" i="16"/>
  <c r="L14" i="16"/>
  <c r="M14" i="16"/>
  <c r="N14" i="16"/>
  <c r="O14" i="16"/>
  <c r="P14" i="16"/>
  <c r="Q14" i="16"/>
  <c r="R14" i="16"/>
  <c r="H14" i="16"/>
  <c r="G14" i="16"/>
  <c r="G16" i="16" s="1"/>
  <c r="H16" i="16" s="1"/>
  <c r="I16" i="16" s="1"/>
  <c r="J16" i="16" s="1"/>
  <c r="K16" i="16" s="1"/>
  <c r="L16" i="16" s="1"/>
  <c r="M16" i="16" s="1"/>
  <c r="N16" i="16" s="1"/>
  <c r="O16" i="16" s="1"/>
  <c r="P16" i="16" s="1"/>
  <c r="Q16" i="16" s="1"/>
  <c r="R16" i="16" s="1"/>
  <c r="G16" i="17"/>
  <c r="H16" i="17"/>
  <c r="I16" i="17"/>
  <c r="J16" i="17"/>
  <c r="K16" i="17"/>
  <c r="L16" i="17"/>
  <c r="M16" i="17"/>
  <c r="N16" i="17"/>
  <c r="O16" i="17"/>
  <c r="P16" i="17"/>
  <c r="Q16" i="17"/>
  <c r="F16" i="17"/>
  <c r="B10" i="24"/>
  <c r="B11" i="24" s="1"/>
  <c r="B16" i="24"/>
  <c r="N33" i="12" l="1"/>
  <c r="L33" i="12"/>
  <c r="K33" i="12"/>
  <c r="Q33" i="12"/>
  <c r="R33" i="12"/>
  <c r="M33" i="12"/>
  <c r="Q58" i="13"/>
  <c r="P58" i="13"/>
  <c r="G20" i="16"/>
  <c r="F18" i="17"/>
  <c r="H20" i="16" l="1"/>
  <c r="F22" i="17"/>
  <c r="G18" i="17"/>
  <c r="I20" i="16" l="1"/>
  <c r="G22" i="17"/>
  <c r="H18" i="17"/>
  <c r="J20" i="16" l="1"/>
  <c r="I18" i="17"/>
  <c r="H22" i="17"/>
  <c r="K20" i="16" l="1"/>
  <c r="J18" i="17"/>
  <c r="I22" i="17"/>
  <c r="L20" i="16" l="1"/>
  <c r="K18" i="17"/>
  <c r="J22" i="17"/>
  <c r="M20" i="16" l="1"/>
  <c r="L18" i="17"/>
  <c r="K22" i="17"/>
  <c r="N20" i="16" l="1"/>
  <c r="M18" i="17"/>
  <c r="L22" i="17"/>
  <c r="O20" i="16" l="1"/>
  <c r="N18" i="17"/>
  <c r="M22" i="17"/>
  <c r="P20" i="16" l="1"/>
  <c r="O18" i="17"/>
  <c r="N22" i="17"/>
  <c r="Q20" i="16" l="1"/>
  <c r="R20" i="16"/>
  <c r="P18" i="17"/>
  <c r="O22" i="17"/>
  <c r="J23" i="16" l="1"/>
  <c r="B26" i="24" s="1"/>
  <c r="J36" i="12"/>
  <c r="B41" i="24" s="1"/>
  <c r="B42" i="24" s="1"/>
  <c r="Q18" i="17"/>
  <c r="Q22" i="17" s="1"/>
  <c r="P22" i="17"/>
  <c r="I25" i="17" l="1"/>
  <c r="B25" i="24" s="1"/>
  <c r="B27" i="24" s="1"/>
  <c r="J28" i="18" l="1"/>
  <c r="K37" i="18" s="1"/>
  <c r="I19" i="14"/>
  <c r="J19" i="14" s="1"/>
  <c r="I25" i="14"/>
  <c r="J25" i="14" s="1"/>
  <c r="I24" i="14"/>
  <c r="J24" i="14" s="1"/>
  <c r="I23" i="14"/>
  <c r="J23" i="14" s="1"/>
  <c r="I22" i="14"/>
  <c r="J22" i="14" s="1"/>
  <c r="I21" i="14"/>
  <c r="J21" i="14" s="1"/>
  <c r="I20" i="14"/>
  <c r="I18" i="14"/>
  <c r="I17" i="14"/>
  <c r="I15" i="14"/>
  <c r="I14" i="14"/>
  <c r="E15" i="6"/>
  <c r="E16" i="6"/>
  <c r="E14" i="6"/>
  <c r="E18" i="6" l="1"/>
  <c r="K20" i="18" l="1"/>
  <c r="K41" i="18" s="1"/>
  <c r="Q22" i="15"/>
  <c r="H22" i="15"/>
  <c r="Q21" i="15"/>
  <c r="H21" i="15"/>
  <c r="J15" i="14"/>
  <c r="J17" i="14"/>
  <c r="J18" i="14"/>
  <c r="J20" i="14"/>
  <c r="J14" i="14"/>
  <c r="Q40" i="18" l="1"/>
  <c r="Q46" i="18" s="1"/>
  <c r="Y40" i="18"/>
  <c r="Y46" i="18" s="1"/>
  <c r="T40" i="18"/>
  <c r="T46" i="18" s="1"/>
  <c r="R40" i="18"/>
  <c r="R46" i="18" s="1"/>
  <c r="N40" i="18"/>
  <c r="N46" i="18" s="1"/>
  <c r="S40" i="18"/>
  <c r="S46" i="18" s="1"/>
  <c r="U40" i="18"/>
  <c r="U46" i="18" s="1"/>
  <c r="V40" i="18"/>
  <c r="V46" i="18" s="1"/>
  <c r="O40" i="18"/>
  <c r="O46" i="18" s="1"/>
  <c r="W40" i="18"/>
  <c r="W46" i="18" s="1"/>
  <c r="P40" i="18"/>
  <c r="P46" i="18" s="1"/>
  <c r="X40" i="18"/>
  <c r="X46" i="18" s="1"/>
  <c r="G32" i="13"/>
  <c r="H32" i="13"/>
  <c r="I32" i="13"/>
  <c r="J32" i="13"/>
  <c r="K32" i="13"/>
  <c r="L32" i="13"/>
  <c r="M32" i="13"/>
  <c r="N32" i="13"/>
  <c r="O32" i="13"/>
  <c r="F32" i="13"/>
  <c r="O53" i="13"/>
  <c r="N53" i="13"/>
  <c r="M53" i="13"/>
  <c r="L53" i="13"/>
  <c r="K53" i="13"/>
  <c r="J53" i="13"/>
  <c r="I53" i="13"/>
  <c r="H53" i="13"/>
  <c r="G53" i="13"/>
  <c r="F53" i="13"/>
  <c r="O43" i="13" a="1"/>
  <c r="O43" i="13" s="1"/>
  <c r="N43" i="13" a="1"/>
  <c r="N43" i="13" s="1"/>
  <c r="M43" i="13" a="1"/>
  <c r="M43" i="13" s="1"/>
  <c r="L43" i="13" a="1"/>
  <c r="L43" i="13" s="1"/>
  <c r="K43" i="13" a="1"/>
  <c r="K43" i="13" s="1"/>
  <c r="J43" i="13" a="1"/>
  <c r="J43" i="13" s="1"/>
  <c r="I43" i="13" a="1"/>
  <c r="I43" i="13" s="1"/>
  <c r="H43" i="13" a="1"/>
  <c r="H43" i="13" s="1"/>
  <c r="G43" i="13" a="1"/>
  <c r="G43" i="13" s="1"/>
  <c r="F43" i="13" a="1"/>
  <c r="F43" i="13" s="1"/>
  <c r="O27" i="13"/>
  <c r="N27" i="13"/>
  <c r="M27" i="13"/>
  <c r="L27" i="13"/>
  <c r="K27" i="13"/>
  <c r="J27" i="13"/>
  <c r="I27" i="13"/>
  <c r="H27" i="13"/>
  <c r="G27" i="13"/>
  <c r="F27" i="13"/>
  <c r="O19" i="13"/>
  <c r="N19" i="13"/>
  <c r="M19" i="13"/>
  <c r="L19" i="13"/>
  <c r="K19" i="13"/>
  <c r="J19" i="13"/>
  <c r="I19" i="13"/>
  <c r="H19" i="13"/>
  <c r="G19" i="13"/>
  <c r="F19" i="13"/>
  <c r="Q49" i="18" l="1"/>
  <c r="B20" i="24" s="1"/>
  <c r="B21" i="24" s="1"/>
  <c r="G58" i="13"/>
  <c r="O58" i="13"/>
  <c r="H58" i="13"/>
  <c r="I58" i="13"/>
  <c r="K58" i="13"/>
  <c r="L58" i="13"/>
  <c r="J58" i="13"/>
  <c r="N58" i="13"/>
  <c r="M58" i="13"/>
  <c r="F58" i="13"/>
  <c r="I61" i="13" l="1"/>
  <c r="B32" i="24" s="1"/>
  <c r="B46"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<sst xmlns="http://schemas.openxmlformats.org/spreadsheetml/2006/main" count="1215" uniqueCount="483">
  <si>
    <t xml:space="preserve"> </t>
  </si>
  <si>
    <t>Beskrivelse</t>
  </si>
  <si>
    <t>Kr.</t>
  </si>
  <si>
    <t>Support</t>
  </si>
  <si>
    <t>Standardbestillingsydelser</t>
  </si>
  <si>
    <t>Optioner</t>
  </si>
  <si>
    <t>Kr. pr. måned</t>
  </si>
  <si>
    <t>Juniorkonsulent</t>
  </si>
  <si>
    <t>Seniorkonsulent</t>
  </si>
  <si>
    <t>2. Indledende Ydelser</t>
  </si>
  <si>
    <t>2.1 Fast pris for Indledende Ydelser</t>
  </si>
  <si>
    <t>Indledende Ydelser</t>
  </si>
  <si>
    <t>Skønnet omfang af timer pr. konsulentkategori</t>
  </si>
  <si>
    <t>Konsulentkategori</t>
  </si>
  <si>
    <t>Timepriser</t>
  </si>
  <si>
    <t>Kontraktår</t>
  </si>
  <si>
    <t>Antal timer</t>
  </si>
  <si>
    <t>Konsulent</t>
  </si>
  <si>
    <t>Specialist/chefkonsulent</t>
  </si>
  <si>
    <t>Samlet pris</t>
  </si>
  <si>
    <t>Tillægskategori</t>
  </si>
  <si>
    <t>Tillæg til timepriser i % 
(max. 100%)</t>
  </si>
  <si>
    <t>Antal timer juniorkonsulent</t>
  </si>
  <si>
    <t>Antal timer konsulent</t>
  </si>
  <si>
    <t>Antal timer seniorkonsulent</t>
  </si>
  <si>
    <t>Antal timer specialist/chefkonsulent</t>
  </si>
  <si>
    <t>Samlet tillæg</t>
  </si>
  <si>
    <t>Reduktionskategori</t>
  </si>
  <si>
    <t>Reduktion i timepriser i  %
(min. 50%)</t>
  </si>
  <si>
    <t>Samlet reduktion</t>
  </si>
  <si>
    <t xml:space="preserve">Samlet evalueringsteknisk pris  </t>
  </si>
  <si>
    <t>Blended rate (på tværs af seniority og geografi)</t>
  </si>
  <si>
    <t>Unik Service ID</t>
  </si>
  <si>
    <t>Enhed for afregning</t>
  </si>
  <si>
    <t xml:space="preserve">Metode for optælling af antal enheder </t>
  </si>
  <si>
    <t>Nettopris pr. måned efter rabat</t>
  </si>
  <si>
    <t>Kortfattet servicebeskrivelse med reference til bilag 12.a</t>
  </si>
  <si>
    <t>Officiel listepris pr. måned pr. enhed</t>
  </si>
  <si>
    <t>Servicekatagori</t>
  </si>
  <si>
    <t>Navn på Service</t>
  </si>
  <si>
    <t>Kolonnenavn</t>
  </si>
  <si>
    <t>Eksempel</t>
  </si>
  <si>
    <t>Servicekategori</t>
  </si>
  <si>
    <t>Networking</t>
  </si>
  <si>
    <t xml:space="preserve">Cloud Load balancer </t>
  </si>
  <si>
    <t>Her indsætter tilbudsgiver en kort beskrivelse af den tilbudte Service (max. 250 tegn)</t>
  </si>
  <si>
    <t>Cloud Load balancer kan bruges til at distribuere indgående trafik til et sæt af webservere, så trafikmængden distribueres og samtidig siker redundans</t>
  </si>
  <si>
    <t>Link til offentligt tilgængelig dokumentation</t>
  </si>
  <si>
    <t>Her indsætter tilbudsgiver et dybt link til den offentligt tilgængelige dokumentation for den tilbudte Service. Linket skal være åbent og tilgængeligt indtil 3 måneder efter tilbudsafgivelsen.</t>
  </si>
  <si>
    <t>Relevant link</t>
  </si>
  <si>
    <t>Link til offentligt tilgængelig pris</t>
  </si>
  <si>
    <t>Her indsætter tilbudsgiver et dybt link til Tilbudsgivers offentligt tilgængelige priser for den tilbudte Service, eksempelvis link til "Pricing Calculator" eller tilsvarende. Linket skal være åbent og tilgængeligt indtil 3 måneder efter tilbudsafgivelsen.</t>
  </si>
  <si>
    <t>Procentreduktion for timepriser leveret som vagttimer</t>
  </si>
  <si>
    <t>Procenttillæg til timepriser leveret på Arbejdsdage i tidsrummet fra kl. 18 til 06 (aften og nat) og i weekender og helligdage</t>
  </si>
  <si>
    <t>Tabellen herunder beskriver hvad der skal udfyldes i de enkelte kolonner i fanen Hybrid Cloud Servicekatalog</t>
  </si>
  <si>
    <t>Her indsætter Tilbudsgiver et unikt løbenummer eller anden præcis reference til den pågældende Service</t>
  </si>
  <si>
    <t>Tilbudsgiver skal vælge en Servicekategori, som den tilbudte Service skal være tilknyttet. Hvis tilbudsgiver vurderer, at en given Service kan omfattes af flere forskellige Servicekategorier, skal tilbudsgiver vælge at tilknytte sin Service til den Servicekategori, som er mest relevant. En tilbudt Service må kun optræde én gang iHybrid Cloud Servicekatalog og må kun optræde i én Servicekategori.</t>
  </si>
  <si>
    <t>Her indsætter tilbudsgiver navn for den tilbudte Service sådan som den fremgår af Leverandørens offentligt tilgængelige Servicekatalog .</t>
  </si>
  <si>
    <t>Her indsætter tilbudsgiver en kort beskrivelse af hvordan enheder for den den tilbudte Service optælles med henblik på afregning (max. 250 tegn). En uddybning heraf kan eventuelt indgå i Leverandørens beskrivelse af den pågældende service i Bilag 12.a.</t>
  </si>
  <si>
    <t>Her indfætter Leverandøren den Officielle listepris for den pågældende service.</t>
  </si>
  <si>
    <t>?</t>
  </si>
  <si>
    <t>100 kr.</t>
  </si>
  <si>
    <t>Aftalt rabatsats i %</t>
  </si>
  <si>
    <r>
      <t>[</t>
    </r>
    <r>
      <rPr>
        <b/>
        <i/>
        <sz val="10"/>
        <color theme="1"/>
        <rFont val="Calibri"/>
        <family val="2"/>
        <scheme val="minor"/>
      </rPr>
      <t>Supplerende vejledning til tilbudsgiver:</t>
    </r>
    <r>
      <rPr>
        <i/>
        <sz val="10"/>
        <color theme="1"/>
        <rFont val="Calibri"/>
        <family val="2"/>
        <scheme val="minor"/>
      </rPr>
      <t>Tilbudsgiver skal indsætte beløb for fast vederlag for Indledende Ydelser (Transition Ind). Denne supplerende vejledningstekst slettes af ordregiver inden kontraktindgåelse]</t>
    </r>
  </si>
  <si>
    <t>Fast månedligt vederlag for Support</t>
  </si>
  <si>
    <t>Fast månedligt vederlag for Early life support. Bestillingsydelse, skal aftales efter behov.</t>
  </si>
  <si>
    <t>Fast månedligt basisvederlag</t>
  </si>
  <si>
    <t>Etableringsvederlag, Fast vederlag</t>
  </si>
  <si>
    <t>%-tillæg til månedligt driftsvederlag</t>
  </si>
  <si>
    <t>Option 1: Fast vederlag for etablering af en ITSM-brokerservice, der understøtter, at alle ITSM-sagsrelaterede data kan udveksles med kundens eventuelle ITSM-system i realtid.</t>
  </si>
  <si>
    <t>Option 1: Fast månedligt vederlag pr. leverandør, som tilkobles ITSM-brokerservicen</t>
  </si>
  <si>
    <t>Support- og driftsomkostninger</t>
  </si>
  <si>
    <t>Aktiv</t>
  </si>
  <si>
    <t>Ejerskab</t>
  </si>
  <si>
    <t>Indkøbs-
ansvarlig</t>
  </si>
  <si>
    <t>Refresh</t>
  </si>
  <si>
    <t>Forbedringer/
opgraderinger</t>
  </si>
  <si>
    <t>Vækst</t>
  </si>
  <si>
    <t>Prismodel</t>
  </si>
  <si>
    <t>IMACS</t>
  </si>
  <si>
    <t>Vedligeholdelse</t>
  </si>
  <si>
    <t>Drift og support</t>
  </si>
  <si>
    <t>Fysisk installation og
dekommissionering</t>
  </si>
  <si>
    <t>Logistik og transport</t>
  </si>
  <si>
    <t>Bortskaffelse af aktiver</t>
  </si>
  <si>
    <t>Inflation</t>
  </si>
  <si>
    <t>Infrastrukturydelser</t>
  </si>
  <si>
    <t>Host/server</t>
  </si>
  <si>
    <t>Leverandør</t>
  </si>
  <si>
    <t>Bilag 20</t>
  </si>
  <si>
    <t>Storagesystem</t>
  </si>
  <si>
    <t>Backupsystem</t>
  </si>
  <si>
    <t>Housing</t>
  </si>
  <si>
    <t>Kunde</t>
  </si>
  <si>
    <t>Netværksydelser</t>
  </si>
  <si>
    <t>Switch</t>
  </si>
  <si>
    <t>Router</t>
  </si>
  <si>
    <t>Firewall</t>
  </si>
  <si>
    <t>Loadbalancer</t>
  </si>
  <si>
    <t>Proxy</t>
  </si>
  <si>
    <t>WAN-linjer, Kundes linjer</t>
  </si>
  <si>
    <t>WAN-linjer - Leverandørens linjer til Leverandørens datacenter</t>
  </si>
  <si>
    <r>
      <rPr>
        <b/>
        <sz val="8"/>
        <color theme="1"/>
        <rFont val="Arial"/>
        <family val="2"/>
      </rPr>
      <t xml:space="preserve">Ejerskab </t>
    </r>
    <r>
      <rPr>
        <sz val="8"/>
        <color theme="1"/>
        <rFont val="Arial"/>
        <family val="2"/>
      </rPr>
      <t xml:space="preserve"> – Repræsenterer hvem der har ejerskab og afholder omkostninger i relation til det givne hardware.</t>
    </r>
  </si>
  <si>
    <r>
      <rPr>
        <b/>
        <sz val="8"/>
        <color theme="1"/>
        <rFont val="Arial"/>
        <family val="2"/>
      </rPr>
      <t>Indkøbsansvarlig</t>
    </r>
    <r>
      <rPr>
        <sz val="8"/>
        <color theme="1"/>
        <rFont val="Arial"/>
        <family val="2"/>
      </rPr>
      <t xml:space="preserve"> – Repræsenterer hvem der har ansvaret og afholder omkostninger til indkøb af aktiver, såvel som hvem der er ansvarlig for faktura-verifikation.</t>
    </r>
  </si>
  <si>
    <r>
      <rPr>
        <b/>
        <sz val="8"/>
        <color theme="1"/>
        <rFont val="Arial"/>
        <family val="2"/>
      </rPr>
      <t>Refresh</t>
    </r>
    <r>
      <rPr>
        <sz val="8"/>
        <color theme="1"/>
        <rFont val="Arial"/>
        <family val="2"/>
      </rPr>
      <t xml:space="preserve"> - Repræsenterer hvem der har ansvaret og afholder omkostningen i relation til genkøb af hardware, der skal skiftes.</t>
    </r>
  </si>
  <si>
    <r>
      <rPr>
        <b/>
        <sz val="8"/>
        <color theme="1"/>
        <rFont val="Arial"/>
        <family val="2"/>
      </rPr>
      <t>Forbedringer/opgraderinger</t>
    </r>
    <r>
      <rPr>
        <sz val="8"/>
        <color theme="1"/>
        <rFont val="Arial"/>
        <family val="2"/>
      </rPr>
      <t xml:space="preserve"> – Repræsenterer hvem der afholder omkostninger i relation til køb af opgraderinger eller forbedringer for hardware.</t>
    </r>
  </si>
  <si>
    <r>
      <rPr>
        <b/>
        <sz val="8"/>
        <color theme="1"/>
        <rFont val="Arial"/>
        <family val="2"/>
      </rPr>
      <t>Vækst</t>
    </r>
    <r>
      <rPr>
        <sz val="8"/>
        <color theme="1"/>
        <rFont val="Arial"/>
        <family val="2"/>
      </rPr>
      <t xml:space="preserve"> – Repræsenterer hvem der afholder omkostninger i relation til stigning eller fald i mængden af hardware.</t>
    </r>
  </si>
  <si>
    <t>Prismodel – Repræsenterer hvordan Leverandør skal fakturere Kunde.</t>
  </si>
  <si>
    <r>
      <rPr>
        <b/>
        <sz val="8"/>
        <color theme="1"/>
        <rFont val="Arial"/>
        <family val="2"/>
      </rPr>
      <t>IMACS</t>
    </r>
    <r>
      <rPr>
        <sz val="8"/>
        <color theme="1"/>
        <rFont val="Arial"/>
        <family val="2"/>
      </rPr>
      <t xml:space="preserve"> - Repræsenterer hvem der afholder omkostninger i relation til installation, flytning, udvikling og forandring af den givne ydelse.</t>
    </r>
  </si>
  <si>
    <r>
      <rPr>
        <b/>
        <sz val="8"/>
        <color theme="1"/>
        <rFont val="Arial"/>
        <family val="2"/>
      </rPr>
      <t>Vedligeholdelse</t>
    </r>
    <r>
      <rPr>
        <sz val="8"/>
        <color theme="1"/>
        <rFont val="Arial"/>
        <family val="2"/>
      </rPr>
      <t xml:space="preserve"> - Repræsenterer hvem der afholder omkostninger i relation til vedligeholdelse af hardware.</t>
    </r>
  </si>
  <si>
    <r>
      <rPr>
        <b/>
        <sz val="8"/>
        <color theme="1"/>
        <rFont val="Arial"/>
        <family val="2"/>
      </rPr>
      <t>Drift og support</t>
    </r>
    <r>
      <rPr>
        <sz val="8"/>
        <color theme="1"/>
        <rFont val="Arial"/>
        <family val="2"/>
      </rPr>
      <t xml:space="preserve"> - Repræsenterer hvem der afholder omkostninger i relation til drift og support på hardware.</t>
    </r>
  </si>
  <si>
    <r>
      <rPr>
        <b/>
        <sz val="8"/>
        <color theme="1"/>
        <rFont val="Arial"/>
        <family val="2"/>
      </rPr>
      <t>Fysisk installation og dekommissionering</t>
    </r>
    <r>
      <rPr>
        <sz val="8"/>
        <color theme="1"/>
        <rFont val="Arial"/>
        <family val="2"/>
      </rPr>
      <t xml:space="preserve"> - Repræsenterer hvem der afholder omkostninger i relation til installation og dekommissionering af hardware.</t>
    </r>
  </si>
  <si>
    <r>
      <rPr>
        <b/>
        <sz val="8"/>
        <color theme="1"/>
        <rFont val="Arial"/>
        <family val="2"/>
      </rPr>
      <t xml:space="preserve">Logistik og transport </t>
    </r>
    <r>
      <rPr>
        <sz val="8"/>
        <color theme="1"/>
        <rFont val="Arial"/>
        <family val="2"/>
      </rPr>
      <t>- Repræsenterer hvem der afholder omkostninger i relation til logistik og transport af hardware.</t>
    </r>
  </si>
  <si>
    <r>
      <rPr>
        <b/>
        <sz val="8"/>
        <color theme="1"/>
        <rFont val="Arial"/>
        <family val="2"/>
      </rPr>
      <t xml:space="preserve">Bortskaffelse af aktiver </t>
    </r>
    <r>
      <rPr>
        <sz val="8"/>
        <color theme="1"/>
        <rFont val="Arial"/>
        <family val="2"/>
      </rPr>
      <t>- Repræsenterer hvem der afholder omkostninger i relation til bortskaffelse af aktiver.</t>
    </r>
  </si>
  <si>
    <r>
      <rPr>
        <b/>
        <sz val="8"/>
        <color theme="1"/>
        <rFont val="Arial"/>
        <family val="2"/>
      </rPr>
      <t>Inflation -</t>
    </r>
    <r>
      <rPr>
        <sz val="8"/>
        <color theme="1"/>
        <rFont val="Arial"/>
        <family val="2"/>
      </rPr>
      <t xml:space="preserve"> Repræsenterer hvem der afholder omkostninger i relation til inflation på  Support-/driftsomkostninger med relation til hardware.</t>
    </r>
  </si>
  <si>
    <t>Hardware</t>
  </si>
  <si>
    <t>Indkøbsansvarlig</t>
  </si>
  <si>
    <t>Software-vedligeholdelse</t>
  </si>
  <si>
    <t>Softwareversion</t>
  </si>
  <si>
    <t>Software-aktiver og licensstyring</t>
  </si>
  <si>
    <t>Applikationsydelser</t>
  </si>
  <si>
    <t>AD</t>
  </si>
  <si>
    <t>Udviklingsværktøjer</t>
  </si>
  <si>
    <t>Testværktøjer</t>
  </si>
  <si>
    <t>AM</t>
  </si>
  <si>
    <t>Forretningsappliationer (egenudviklede) - Laget "Applikationsinstans" i Driftsmodellerne</t>
  </si>
  <si>
    <t>Forretningsappliationer (Standard software)  - Laget "Applikationsinstans" i Driftsmodellerne</t>
  </si>
  <si>
    <t>Databaser</t>
  </si>
  <si>
    <t>Microsoft Windows Server operativsystem</t>
  </si>
  <si>
    <t>Linux operativsystemer</t>
  </si>
  <si>
    <t>VM-Ware software til virtualisering af servere</t>
  </si>
  <si>
    <t>Virusværn/malware - Management software</t>
  </si>
  <si>
    <t>Leverandør medmindre der jf. Bilag 19 (Licensaftaler) anvendes software ejet af Kunde</t>
  </si>
  <si>
    <t>Bilag 20 for Leverandør medmindre Bilag 19 (Licensaftaler) anvendes software ejet af Kunde</t>
  </si>
  <si>
    <t>Virusværn/malware - Agenter</t>
  </si>
  <si>
    <t>Software distribution - Management software</t>
  </si>
  <si>
    <t>Software distribution - Agenter</t>
  </si>
  <si>
    <t>Licensstyring - Management software</t>
  </si>
  <si>
    <t>Licensstyring - Agenter</t>
  </si>
  <si>
    <t>Sikkerhedsløsning - Security Information Event Management (SIEM)</t>
  </si>
  <si>
    <t>Sikkerhedsløsning - Identity and Access Management (IAM)</t>
  </si>
  <si>
    <t>Sikkerhedsløsning - Priviliged User Management (PUM)</t>
  </si>
  <si>
    <t>Monitorering - management software</t>
  </si>
  <si>
    <t>Monitoreringsagent</t>
  </si>
  <si>
    <t>Storage Management software</t>
  </si>
  <si>
    <t>Backup - Management software</t>
  </si>
  <si>
    <t>Backup - Agenter</t>
  </si>
  <si>
    <t>Software Perimeterbeskyttelse (Firewall, Proxy)</t>
  </si>
  <si>
    <t>Loadbalancer VMware-Compliance Loadbalancing</t>
  </si>
  <si>
    <t>Værktøjer til netværksmonitorering og administration</t>
  </si>
  <si>
    <r>
      <rPr>
        <b/>
        <sz val="8"/>
        <color theme="1"/>
        <rFont val="Arial"/>
        <family val="2"/>
      </rPr>
      <t>Ejerskab:</t>
    </r>
    <r>
      <rPr>
        <sz val="8"/>
        <color theme="1"/>
        <rFont val="Arial"/>
        <family val="2"/>
      </rPr>
      <t xml:space="preserve"> Repræsenterer hvem der har ejerskab og afholder omkostninger i relation til de givne licenser.</t>
    </r>
  </si>
  <si>
    <r>
      <rPr>
        <b/>
        <sz val="8"/>
        <color theme="1"/>
        <rFont val="Arial"/>
        <family val="2"/>
      </rPr>
      <t>Indkøbsansvarlig</t>
    </r>
    <r>
      <rPr>
        <sz val="8"/>
        <color theme="1"/>
        <rFont val="Arial"/>
        <family val="2"/>
      </rPr>
      <t xml:space="preserve"> - Repræsenterer hvem der har ansvaret og afholder omkostninger til indkøb af software-aktiver, såvel som hvem der er ansvarlig for faktura-verifikation.</t>
    </r>
  </si>
  <si>
    <r>
      <rPr>
        <b/>
        <sz val="8"/>
        <color theme="1"/>
        <rFont val="Arial"/>
        <family val="2"/>
      </rPr>
      <t>Software-vedligehold</t>
    </r>
    <r>
      <rPr>
        <sz val="8"/>
        <color theme="1"/>
        <rFont val="Arial"/>
        <family val="2"/>
      </rPr>
      <t xml:space="preserve"> - Repræsenterer omkostninger i relation til løbende software vedligeholdelse for vedblivende brug af den enkelte softwaretype (vedligeholdelseskontrakter) og hvem der afholder denne omkostning.</t>
    </r>
  </si>
  <si>
    <r>
      <rPr>
        <b/>
        <sz val="8"/>
        <color theme="1"/>
        <rFont val="Arial"/>
        <family val="2"/>
      </rPr>
      <t>Software-version</t>
    </r>
    <r>
      <rPr>
        <sz val="8"/>
        <color theme="1"/>
        <rFont val="Arial"/>
        <family val="2"/>
      </rPr>
      <t xml:space="preserve"> - Repræsenterer hvilken version af software, der skal erstatte den enkelt softwaretype, og hvem der afholder denne omkostning.</t>
    </r>
  </si>
  <si>
    <r>
      <rPr>
        <b/>
        <sz val="8"/>
        <color theme="1"/>
        <rFont val="Arial"/>
        <family val="2"/>
      </rPr>
      <t>Forbedringer/opgraderinger</t>
    </r>
    <r>
      <rPr>
        <sz val="8"/>
        <color theme="1"/>
        <rFont val="Arial"/>
        <family val="2"/>
      </rPr>
      <t xml:space="preserve"> - Repræsenterer hvem der afholder omkostninger i relation til køb af opgraderinger eller forbedringer af software.</t>
    </r>
  </si>
  <si>
    <r>
      <rPr>
        <b/>
        <sz val="8"/>
        <color theme="1"/>
        <rFont val="Arial"/>
        <family val="2"/>
      </rPr>
      <t xml:space="preserve">Vækst </t>
    </r>
    <r>
      <rPr>
        <sz val="8"/>
        <color theme="1"/>
        <rFont val="Arial"/>
        <family val="2"/>
      </rPr>
      <t>- Repræsenterer omkostninger i relation til stigning eller fald i mængden af software og software-licenser , og hvem der afholder denne omkostning.</t>
    </r>
  </si>
  <si>
    <r>
      <rPr>
        <b/>
        <sz val="8"/>
        <color theme="1"/>
        <rFont val="Arial"/>
        <family val="2"/>
      </rPr>
      <t xml:space="preserve">Inflation </t>
    </r>
    <r>
      <rPr>
        <sz val="8"/>
        <color theme="1"/>
        <rFont val="Arial"/>
        <family val="2"/>
      </rPr>
      <t>- Repræsenterer hvem der afholder omkostninger i relation til inflation på software-priser.</t>
    </r>
  </si>
  <si>
    <t>Prismodel - Repræsenterer hvordan Leverandør skal fakturere Kunde.</t>
  </si>
  <si>
    <r>
      <rPr>
        <b/>
        <sz val="8"/>
        <color theme="1"/>
        <rFont val="Arial"/>
        <family val="2"/>
      </rPr>
      <t xml:space="preserve">Installationer, ændringer og afinstallation </t>
    </r>
    <r>
      <rPr>
        <sz val="8"/>
        <color theme="1"/>
        <rFont val="Arial"/>
        <family val="2"/>
      </rPr>
      <t>- Repræsenterer hvem der afholder omkostninger i relation til installation og dekommissionering af software.</t>
    </r>
  </si>
  <si>
    <r>
      <rPr>
        <b/>
        <sz val="8"/>
        <color theme="1"/>
        <rFont val="Arial"/>
        <family val="2"/>
      </rPr>
      <t xml:space="preserve">Drift og support </t>
    </r>
    <r>
      <rPr>
        <sz val="8"/>
        <color theme="1"/>
        <rFont val="Arial"/>
        <family val="2"/>
      </rPr>
      <t>- Repræsenterer hvem der afholder omkostninger i relation til drift og support på software.</t>
    </r>
  </si>
  <si>
    <r>
      <rPr>
        <b/>
        <sz val="8"/>
        <color theme="1"/>
        <rFont val="Arial"/>
        <family val="2"/>
      </rPr>
      <t xml:space="preserve">Inflation </t>
    </r>
    <r>
      <rPr>
        <sz val="8"/>
        <color theme="1"/>
        <rFont val="Arial"/>
        <family val="2"/>
      </rPr>
      <t>- Repræsenterer hvem der afholder omkostninger i relation til inflation på support-/driftsomkostninger.</t>
    </r>
  </si>
  <si>
    <r>
      <rPr>
        <b/>
        <sz val="8"/>
        <color theme="1"/>
        <rFont val="Arial"/>
        <family val="2"/>
      </rPr>
      <t xml:space="preserve">Software-aktiver og licensstyring </t>
    </r>
    <r>
      <rPr>
        <sz val="8"/>
        <color theme="1"/>
        <rFont val="Arial"/>
        <family val="2"/>
      </rPr>
      <t>- Repræsenterer hvem der afholder omkostninger i relation til software-aktiver og licensstyring.</t>
    </r>
  </si>
  <si>
    <t>*Leverandøren er ansvarlig for omkostninger til indkøb og vedligehold af navngivne licenser til de af leverandøren tilknyttede relevante ressourcer.</t>
  </si>
  <si>
    <t>Software</t>
  </si>
  <si>
    <t>Standard Hybrid Cloud Service katalog</t>
  </si>
  <si>
    <t>Option 2: Fast månedligt vederlag for Levering af Ydelser relateret til Støttesystemerne under iagttagelse af lokationskravet.</t>
  </si>
  <si>
    <t>Option 2: Fast etableringsvederlag for ændring af driftsmodel relateret til Støttesystemerne under iagttagelse af lokationskravet.</t>
  </si>
  <si>
    <t>4.1  Leverandørens Customiserede Hybrid Cloud Services</t>
  </si>
  <si>
    <t>Antal enheder</t>
  </si>
  <si>
    <t>Enhedspris pr måned</t>
  </si>
  <si>
    <t>Samlet pris for drift af Støttesystemerne</t>
  </si>
  <si>
    <t>Priser for drift af Leverandørens Hybrid Cloud Standard Services for Støttesystemerne</t>
  </si>
  <si>
    <t>Priser for drift af Leverandørens Customiserede Hybrid Cloud Services for Støttesystemerne</t>
  </si>
  <si>
    <t>Leverandørens Customiserede Hybrid Cloud Services</t>
  </si>
  <si>
    <t>Samlet pris for drift af Standard Hybrid Cloud Services for Støttesystemerne</t>
  </si>
  <si>
    <t>Samlet pris for drift af Leverandørens Customiserede Hybrid Cloud Services for Støttesystemerne</t>
  </si>
  <si>
    <t>Finansiel ansvarsmatrice</t>
  </si>
  <si>
    <t>Netværk</t>
  </si>
  <si>
    <t>Tværgående ydelser</t>
  </si>
  <si>
    <t>Tværgående ydelser - Basisvederlag</t>
  </si>
  <si>
    <t>Ressourceenhed - Navn på Service/Ressourceenhed</t>
  </si>
  <si>
    <t>Kortfattet beskrivelse af ressourceenheden med reference til bilag 12.a.i</t>
  </si>
  <si>
    <t>Transitionsdag</t>
  </si>
  <si>
    <t>Driftsprøve godkendt</t>
  </si>
  <si>
    <t>I alt</t>
  </si>
  <si>
    <t>Milepæle</t>
  </si>
  <si>
    <t>Akkumuleret andel af vederlag for Indledende Ydelser</t>
  </si>
  <si>
    <t>Andel af vederlag  for Indledende Ydelser</t>
  </si>
  <si>
    <t>Faktureringsplan</t>
  </si>
  <si>
    <t>Fakturering Kr.</t>
  </si>
  <si>
    <t>Godkendt afklaringsfase</t>
  </si>
  <si>
    <t>Løbende Ydelser</t>
  </si>
  <si>
    <t>Bestillingsydelser</t>
  </si>
  <si>
    <t>Reference</t>
  </si>
  <si>
    <t>Titel</t>
  </si>
  <si>
    <t>SRQ.GEN.1</t>
  </si>
  <si>
    <t>Oprettelse af nyt it-miljø</t>
  </si>
  <si>
    <t>Leverandøren skal provisionere et nyt it-miljø i det af Kunden udpegede system. Leverandøren skal sikre provisioneringen af al underliggende hardware, således at dette står på mål med it-miljøets forventede behov som beskrevet i Kundens bestilling.</t>
  </si>
  <si>
    <t>SRQ.GEN.2</t>
  </si>
  <si>
    <t>Nedlæggelse af it-miljø</t>
  </si>
  <si>
    <t>Leverandøren skal nedlægge et af Kundens it-miljøer og sikre, at data på it-miljøet migreres til et andet it-miljø eller eventuelt slettes.</t>
  </si>
  <si>
    <t>SRQ.GEN.3</t>
  </si>
  <si>
    <t>Restore af data</t>
  </si>
  <si>
    <t>Leverandøren skal gennemføres en restore af data, herunder sikre gendannelse/restore på system-, service-, Slutbruger-, folder- og/eller fil-niveau.</t>
  </si>
  <si>
    <t>GENERELLE STANDARDBESTILLINGSYDELSER</t>
  </si>
  <si>
    <t>STANDARDBESTILLINGSYDELSER FOR CLOUDDRIFT</t>
  </si>
  <si>
    <t>CLD.CAP.1</t>
  </si>
  <si>
    <t>Tilføjelse af Cloud Storage</t>
  </si>
  <si>
    <t>Leverandøren skal provisionere, tilføje eller ændre Kundens cloud-løsning således, at Kunden får stillet mere Cloud Storage til rådighed.</t>
  </si>
  <si>
    <t>CLD.CAP.2</t>
  </si>
  <si>
    <t>Nedskalering af Cloud Storage</t>
  </si>
  <si>
    <t>Leverandøren skal decomissionere, fjerne og ændre Kundens cloud-løsning således, at Kunden får stillet mindre Cloud Storage til rådighed.</t>
  </si>
  <si>
    <t>CLD.CAP.3</t>
  </si>
  <si>
    <t>Tilføjelse af Cloud Backup</t>
  </si>
  <si>
    <t>Leverandøren skal provisionere, tilføje eller ændre Kundens cloud-løsning således, at Kunden får stillet mere Cloud Backup til rådighed.</t>
  </si>
  <si>
    <t>CLD.CAP.4</t>
  </si>
  <si>
    <t>Nedskalering af Cloud Backup</t>
  </si>
  <si>
    <t>Leverandøren skal decomissionere, fjerne og ændre Kundens cloud-løsning således, at Kunden får stillet mindre Cloud Backup til rådighed.</t>
  </si>
  <si>
    <t>CLD.CAP.5</t>
  </si>
  <si>
    <t>Tilføjelse af vCPU</t>
  </si>
  <si>
    <t>Leverandøren skal provisionere, tilføje eller ændre Kundens cloud-løsning således, at Kunden får stillet flere vCPU’er til rådighed.</t>
  </si>
  <si>
    <t>CLD.CAP.6</t>
  </si>
  <si>
    <t>Nedskalering af vCPU</t>
  </si>
  <si>
    <t>Leverandøren skal decomissionere, fjerne og ændre Kundens cloud-løsning således, at Kunden får stillet færre vCPU’er til rådighed.</t>
  </si>
  <si>
    <t>CLD.CAP.7</t>
  </si>
  <si>
    <t>Tilføjelse af vRAM</t>
  </si>
  <si>
    <t>Leverandøren skal provisionere, tilføje eller ændre Kundens cloud-løsning således, at Kunden får stillet flere vRAM til rådighed.</t>
  </si>
  <si>
    <t>CLD.CAP.8</t>
  </si>
  <si>
    <t>Nedskalering af vRAM</t>
  </si>
  <si>
    <t>Leverandøren skal decomissionere, fjerne og ændre Kundens cloud-løsning således, at Kunden får stillet færre vRAM til rådighed.</t>
  </si>
  <si>
    <t>Cloudkapacitet</t>
  </si>
  <si>
    <t>CLD.MAN.1</t>
  </si>
  <si>
    <t>Oprettelse af cloud abonnement</t>
  </si>
  <si>
    <t>Leverandøren skal provisionere og oprette og stille et nyt cloud-abonnement til rådighed for Kunden.</t>
  </si>
  <si>
    <t>CLD.MAN.2</t>
  </si>
  <si>
    <t>Nedlæggelse af cloud abonnement</t>
  </si>
  <si>
    <t>Leverandøren skal nedlægge et eksisterende cloud-abonnement hos Kunden og sikre, at indholdet flyttes til et andet cloud-abonnement.</t>
  </si>
  <si>
    <t>5.	STANDARDBESTILLINGSYDELSER FOR DATACENTERDRIFT</t>
  </si>
  <si>
    <t>Computing</t>
  </si>
  <si>
    <t>DAT.COM.1</t>
  </si>
  <si>
    <t>Provisionering af fysisk server</t>
  </si>
  <si>
    <t>Leverandøren skal provisionere og stille en fysisk server af beskaffenheden: Small, Medium, Large, X-large, Hukommelsesoptimeret eller Beregningsoptimeret til rådighed for Kunden.</t>
  </si>
  <si>
    <t>DAT.COM.2</t>
  </si>
  <si>
    <t>Decomissionering af fysisk server</t>
  </si>
  <si>
    <t>Leverandøren skal decomissionere en af Kundens fysiske servere.</t>
  </si>
  <si>
    <t>DAT.COM.3</t>
  </si>
  <si>
    <t>Provisionering af virtuel server</t>
  </si>
  <si>
    <t>Leverandøren skal provisionere og stille en virtuel server af beskaffenheden: vSmall, vMedium, vLarge, vX-large, vHukommelsesoptimeret eller vBeregningsoptimeret til rådighed for Kunden.</t>
  </si>
  <si>
    <t>DAT.COM.4</t>
  </si>
  <si>
    <t>Decomissionering af virtuel server</t>
  </si>
  <si>
    <t>Leverandøren skal decomissionere en af Kundens virtuelle servere.</t>
  </si>
  <si>
    <t>DAT.COM.5</t>
  </si>
  <si>
    <t>Genstart af fysisk server</t>
  </si>
  <si>
    <t>Leverandøren skal udføre proceduren for genstart af Kundens fysiske servere.</t>
  </si>
  <si>
    <t>DAT.COM.6</t>
  </si>
  <si>
    <t>Genstart af virtuel server</t>
  </si>
  <si>
    <t>Leverandøren skal udføre proceduren for genstart af Kundens virtuelle servere.</t>
  </si>
  <si>
    <t>Storage &amp; Backup</t>
  </si>
  <si>
    <t>DAT.STG.1</t>
  </si>
  <si>
    <t>Tilføjelse af Storage</t>
  </si>
  <si>
    <t>Leverandøren skal provisionere, tilføje eller ændre Kundens servere således, at Kunden får stillet mere Storage til rådighed.</t>
  </si>
  <si>
    <t>DAT.STG.2</t>
  </si>
  <si>
    <t>Nedskalering af Storage</t>
  </si>
  <si>
    <t>Leverandøren skal decomissionere, fjerne og ændre Kundens servere således, at Kunden får stillet mindre Storage til rådighed.</t>
  </si>
  <si>
    <t>DAT.STG.3</t>
  </si>
  <si>
    <t>Tilføjelse af Backup</t>
  </si>
  <si>
    <t>Leverandøren skal provisionere, tilføje eller ændre Kundens servere således, at Kunden får stillet mere Backup til rådighed.</t>
  </si>
  <si>
    <t>DAT.STG.4</t>
  </si>
  <si>
    <t>Nedskalering af Backup</t>
  </si>
  <si>
    <t>Leverandøren skal decomissionere, fjerne og ændre Kundens servere således, at Kunden får stillet mindre Backup til rådighed.</t>
  </si>
  <si>
    <t>STANDARDBESTILLINGSYDELSER FOR NETVÆRKSDRIFT</t>
  </si>
  <si>
    <t>Netværkskapacitet</t>
  </si>
  <si>
    <t>NET.CAP.1</t>
  </si>
  <si>
    <t>Connectivity</t>
  </si>
  <si>
    <t>Leverandøren skal etablere netværksforbindelse (connectivity) til de af Kunden udpegede it-løsninger. Leverandøren skal sikre gennemførelse af relevante tests af webservices.</t>
  </si>
  <si>
    <t>NET.CAP.2</t>
  </si>
  <si>
    <t>Tilføjelse af access point/switch</t>
  </si>
  <si>
    <t>Leverandøren skal tilføje et access point eller en ny switch på den af Kunden udpegede lokation.</t>
  </si>
  <si>
    <t>NET.CAP.3</t>
  </si>
  <si>
    <t>Fjernelse af access point/switch</t>
  </si>
  <si>
    <t>Leverandøren skal fjerne et access point eller en eksisterende switch på den af Kunden udpegede lokation.</t>
  </si>
  <si>
    <t>NET.CAP.4</t>
  </si>
  <si>
    <t>Konfiguration af access point/switch</t>
  </si>
  <si>
    <t>Leverandøren skal foretage configuration eller ændringer i en af de eksisterende access points eller switche på Kunden lokation.</t>
  </si>
  <si>
    <t>Managed Netværksdrift</t>
  </si>
  <si>
    <t>NET.MAN.1</t>
  </si>
  <si>
    <t>Firewall dump</t>
  </si>
  <si>
    <t>Leverandøren skal levere et firewall dump for de af Kunden udpegede miljøer. Firewall dumpet skal indeholde en klar angivelse af hvilke IP-adresser og netværksporte, der bliver benyttet på det pågældende miljø samt oversigt over netværkstrafik til og fra miljøet.</t>
  </si>
  <si>
    <t>NET.MAN.2</t>
  </si>
  <si>
    <t>Tilføje/fjerne/ændre firewall regler</t>
  </si>
  <si>
    <t>Leverandøren skal tilføje, fjerne eller ændre nye eller eksisterende firewall regler eller undtagelser til Kundens netværksløsning.</t>
  </si>
  <si>
    <t>NET.MAN.3</t>
  </si>
  <si>
    <t>Tilføje/fjerne/ændre i DNS entries</t>
  </si>
  <si>
    <t>Leverandøren skal tilføje, fjerne eller ændre i Kundens DNS entries.</t>
  </si>
  <si>
    <t>NET.MAN.4</t>
  </si>
  <si>
    <t>Tilføje/fjerne/ændre i VLAN</t>
  </si>
  <si>
    <t>Leverandøren skal tilføje, fjerne eller foretage ændringer Kundens virtuelle LAN (VLAN).</t>
  </si>
  <si>
    <t>NET.MAN.5</t>
  </si>
  <si>
    <t>White/blacklisting af domæner</t>
  </si>
  <si>
    <t>Leverandøren skal white/blackliste de af Kunden udpegede domæner, websites og/eller URL-adresser.</t>
  </si>
  <si>
    <t>NET.MAN.6</t>
  </si>
  <si>
    <t>Tilføj/fjern Administrator</t>
  </si>
  <si>
    <t>Leverandøren skal tilføje/oprette/fjerne eller tildele yderligere/færre rettigheder til en ny Administratorkonto på Kundens netværk.</t>
  </si>
  <si>
    <t>STANDARDBESTILLINGSYDELSER FOR APPLIKATIONSDRIFT</t>
  </si>
  <si>
    <t>Applikationer</t>
  </si>
  <si>
    <t>APP.APP.1</t>
  </si>
  <si>
    <t>Genstart af Applikation</t>
  </si>
  <si>
    <t>Leverandøren skal udføre en genstart af Kundens Applikation.</t>
  </si>
  <si>
    <t>APP.APP.2</t>
  </si>
  <si>
    <t>Provisionering af ny Applikation</t>
  </si>
  <si>
    <t>Leverandøren skal provisionere en ny Applikation specificeret af Kunden. Leverandøren skal sikre den nødvendige deployering, releaseplanlægning og sikre, at Applikationen installeres korrekt og kan anvendes af Kundens Brugere.</t>
  </si>
  <si>
    <t>APP.APP.3</t>
  </si>
  <si>
    <t>Konfigurering af Applikation</t>
  </si>
  <si>
    <t>Leverandøren skal foretage konfigurationer eller ændringer i Kundens Applikation.</t>
  </si>
  <si>
    <t>APP.DB.1</t>
  </si>
  <si>
    <t>Genstart af Database</t>
  </si>
  <si>
    <t>Leverandøren skal udføre en genstart af Kundens database.</t>
  </si>
  <si>
    <t>APP.DB.2</t>
  </si>
  <si>
    <t>Provisionering af ny Database</t>
  </si>
  <si>
    <t>Leverandøren skal provisionere en ny database specificeret af Kunden. Leverandøren skal sikre den nødvendige deployering, releaseplanlægning og sikre, at database installeres korrekt og kan anvendes af Kundens Brugere.</t>
  </si>
  <si>
    <t>APP.DB.3</t>
  </si>
  <si>
    <t>Konfigurering af Database</t>
  </si>
  <si>
    <t>Leverandøren skal foretage konfigurationer eller ændringer i Kundens database.</t>
  </si>
  <si>
    <t>Middleware</t>
  </si>
  <si>
    <t>APP.MW.1</t>
  </si>
  <si>
    <t>Genstart af Middleware</t>
  </si>
  <si>
    <t>Leverandøren skal udføre en genstart af Kundens Middleware.</t>
  </si>
  <si>
    <t>APP.MW.2</t>
  </si>
  <si>
    <t>Provisionering af ny Middleware</t>
  </si>
  <si>
    <t>Leverandøren skal provisionere ny Middleware specificeret af Kunden. Leverandøren skal sikre den nødvendige deployering, releaseplanlægning og sikre, at Middlewaren installeres korrekt og kan anvendes af Kundens Brugere.</t>
  </si>
  <si>
    <t>APP.MW.3</t>
  </si>
  <si>
    <t>Konfigurering af Middleware</t>
  </si>
  <si>
    <t>Leverandøren skal foretage konfigurationer eller ændringer i Kundens Middleware.</t>
  </si>
  <si>
    <t>Identity &amp; Access Management (IAM)</t>
  </si>
  <si>
    <t>SEC.IAM.1</t>
  </si>
  <si>
    <t>Oprettelse af brugerkonto og dertilhørende rettigheder</t>
  </si>
  <si>
    <t>Leverandøren skal oprette en ny brugerkonto og tildele de fornødne rettigheder til det pågældende system og/eller Applikation.</t>
  </si>
  <si>
    <t>SEC.IAM.2</t>
  </si>
  <si>
    <t>Ændring af brugerkonto og dertilhørende rettigheder</t>
  </si>
  <si>
    <t>Leverandøren skal ændre en eksisterende brugerkonto og redigere de fornødne rettigheder til det pågældende system og/eller Applikation.</t>
  </si>
  <si>
    <t>SEC.IAM.3</t>
  </si>
  <si>
    <t>Nedlæggelse af brugerkonto og dertilhørende rettigheder</t>
  </si>
  <si>
    <t>Leverandøren skal slette en eksisterende brugerkonto og nedlægge alle rettigheder tilknyttet brugerkontoen.</t>
  </si>
  <si>
    <t>SEC.SIEM.1</t>
  </si>
  <si>
    <t>Ændring af sårbarheds- og sikkerhedsvurdering</t>
  </si>
  <si>
    <t>Leverandøren skal ændre sårbarheds- og sikkerhedsvurderingen for en given trussel i Kunden it-miljø.</t>
  </si>
  <si>
    <t>SEC.SIEM.2</t>
  </si>
  <si>
    <r>
      <t>Sikkerhedslog-udtræk</t>
    </r>
    <r>
      <rPr>
        <sz val="8"/>
        <color theme="1"/>
        <rFont val="Garamond"/>
        <family val="1"/>
      </rPr>
      <t>   </t>
    </r>
  </si>
  <si>
    <t>Leverandøren skal foretage et logudtræk for alle Sikkerhedsservices, herunder bl.a. fra firewalls, netværksudstyr, klienter, Brugere, mm.</t>
  </si>
  <si>
    <t>Integration af nye Systemer i SIEM</t>
  </si>
  <si>
    <t>SEC.SIEM.3</t>
  </si>
  <si>
    <t>Fjernelse af Systemer fra SIEM</t>
  </si>
  <si>
    <t>STANDARDBESTILLINGSYDELSER FOR TEST OG PRØVER</t>
  </si>
  <si>
    <t>Test og prøver</t>
  </si>
  <si>
    <t>SRQ.TST.1</t>
  </si>
  <si>
    <t>Installationstest</t>
  </si>
  <si>
    <t>Gennemførelse af installationstests på det valgte miljø, under hensyn til de krav, der fremgår af Bilag 16 (Prøver).</t>
  </si>
  <si>
    <t>SRQ.TST.2</t>
  </si>
  <si>
    <t>Datamigreringstest</t>
  </si>
  <si>
    <t>Gennemførelse af datamigreringstest på det valgte miljø, under hensyn til de krav, der fremgår af Bilag 16 (Prøver).</t>
  </si>
  <si>
    <t>SRQ.TST.3</t>
  </si>
  <si>
    <t>Sikkerhedstest</t>
  </si>
  <si>
    <t>Gennemførelse af sikkerhedstest på det valgte miljø, under hensyn til de krav der fremgår af Bilag 16 (Prøver).</t>
  </si>
  <si>
    <t>SRQ.TST.4</t>
  </si>
  <si>
    <t>Svartidstest</t>
  </si>
  <si>
    <t>Gennemførelse af svartidstest på det valgte miljø, under hensyn til de krav der fremgår af Bilag 16 (Prøver).</t>
  </si>
  <si>
    <t>SRQ.TST.5</t>
  </si>
  <si>
    <t>Simuleret belastningstest</t>
  </si>
  <si>
    <t>Gennemførelse af simuleret belastningstest på det valgte miljø, under hensyn til de krav, der fremgår af Bilag 16 (Prøver).</t>
  </si>
  <si>
    <t>SRQ.TST.6</t>
  </si>
  <si>
    <t>Stresstest</t>
  </si>
  <si>
    <t>Gennemførelse af stresstest på det valgte miljø, under hensyn til de krav, der fremgår af Bilag 16 (Prøver).</t>
  </si>
  <si>
    <t>SRQ.TST.7</t>
  </si>
  <si>
    <t>Breaktest</t>
  </si>
  <si>
    <t>Gennemførelse af breaktest på det valgte miljø, under hensyn til de krav, der fremgår af Bilag 16 (Prøver).</t>
  </si>
  <si>
    <t>SRQ.TST.8</t>
  </si>
  <si>
    <t>Skaleringstest</t>
  </si>
  <si>
    <t>Gennemførelse af skaleringstest på det valgte miljø, under hensyn til de krav, der fremgår af Bilag 16 (Prøver).</t>
  </si>
  <si>
    <t>SRQ.TST.9</t>
  </si>
  <si>
    <t>Backup- og disaster/recovery-test</t>
  </si>
  <si>
    <t>Gennemførelse af backup- og disaster/recovery-test på det valgte miljø, under hensyn til de krav, der fremgår af Bilag 16 (Prøver).</t>
  </si>
  <si>
    <t>SRQ.TST.10</t>
  </si>
  <si>
    <t>Fail-over-test</t>
  </si>
  <si>
    <t>Gennemførelse af fail-over-test på det valgte miljø, under hensyn til de krav, der fremgår af Bilag 16 (Prøver).</t>
  </si>
  <si>
    <t>SRQ.TST.11</t>
  </si>
  <si>
    <t>Business Continuity Test</t>
  </si>
  <si>
    <t>Gennemførelse af Business Continuity Test på det valgte miljø, under hensyn til de krav, der fremgår af Bilag 16 (Prøver).</t>
  </si>
  <si>
    <t>SRQ.TST.12</t>
  </si>
  <si>
    <t>Afprøvning af fall-back plan</t>
  </si>
  <si>
    <t>Gennemførelse af afprøvning af fall-back plan, under hensyn til de krav, der fremgår af Bilag 16 (Prøver).</t>
  </si>
  <si>
    <t>SRQ.TST.13</t>
  </si>
  <si>
    <t>Afprøvning af ophørsplan</t>
  </si>
  <si>
    <t>Gennemførelse af afprøvning af ophørsplan, under hensyn til de krav, der fremgår af Bilag 16 (Prøver).</t>
  </si>
  <si>
    <t>SRQ.TST.14</t>
  </si>
  <si>
    <t>Afprøvning af roll-back plan</t>
  </si>
  <si>
    <t>Gennemførelse af afprøvning af roll-back plan, under hensyn til de krav, der fremgår af Bilag 16 (Prøver).</t>
  </si>
  <si>
    <t>SRQ.TST.15</t>
  </si>
  <si>
    <t>Afprøvning af driftsprocesser (ITIL)</t>
  </si>
  <si>
    <t>Gennemførelse af afprøvning af driftsprocesser, under hensyn til de krav, der fremgår af Bilag 16 (Prøver).</t>
  </si>
  <si>
    <t>Security Information &amp; Event Management (SIEM)</t>
  </si>
  <si>
    <t>Managed Public Cloud Ydelser</t>
  </si>
  <si>
    <t>Rabatsats</t>
  </si>
  <si>
    <t>%</t>
  </si>
  <si>
    <t>Rabatsats på Listepriser i Leverandørens Hybrid Cloud Standard Service Katalog</t>
  </si>
  <si>
    <t>Timepriser ved levering fra Danmark (navngivne ressourcer)</t>
  </si>
  <si>
    <t>Timepriser ved levering fra EU - eksklusive Danmark (navngivne ressourcer)</t>
  </si>
  <si>
    <t>Blended rate (unavngivne ressourcer)</t>
  </si>
  <si>
    <t>Procenttillæg til timepriser, der efter aftale bliver leveret på Arbejdsdage i tidsrummet fra kl. 18 til 06 (aften og nat) og i weekender og helligdage</t>
  </si>
  <si>
    <t xml:space="preserve">Procentreduktion i timepriser der efter aftale bliver leveret som vagttimer </t>
  </si>
  <si>
    <t>Samlet evalueringsteknisk pris for øvrige timebaserede ydelser</t>
  </si>
  <si>
    <r>
      <t>Leverandørens Hybrid Cloud</t>
    </r>
    <r>
      <rPr>
        <b/>
        <i/>
        <sz val="14"/>
        <color theme="1"/>
        <rFont val="Times New Roman"/>
        <family val="1"/>
      </rPr>
      <t xml:space="preserve"> Custom Services </t>
    </r>
    <r>
      <rPr>
        <b/>
        <sz val="14"/>
        <color theme="1"/>
        <rFont val="Times New Roman"/>
        <family val="1"/>
      </rPr>
      <t>med tilhørende priser</t>
    </r>
  </si>
  <si>
    <t>Nettopris pr. måned efter rabat
P*V</t>
  </si>
  <si>
    <t>Pris pr. måned
P*V</t>
  </si>
  <si>
    <r>
      <rPr>
        <b/>
        <i/>
        <sz val="10"/>
        <rFont val="Calibri"/>
        <family val="2"/>
        <scheme val="minor"/>
      </rPr>
      <t>Supplerende vejledling til tilbudsgiver:</t>
    </r>
    <r>
      <rPr>
        <i/>
        <sz val="10"/>
        <rFont val="Calibri"/>
        <family val="2"/>
        <scheme val="minor"/>
      </rPr>
      <t xml:space="preserve"> Bilaget indeholder en angivelse af Leverandørens tilbudte Hybrid Cloud Standard og  Services Hybrid Cloud Custom Services, som anvendes for at kunne driftafvikle Driftsplatformen til brug for Støttesystemerne med angivelse af enhedspris pr. ressourceenhed.
Leverandøren skal endvidere anføre antal ressourceenheder,som anvendes pr ressourceenhed.
Tilbudsgiver må gerne tilføje flere linjer til angivelse af sine services under de anførte overskrifter.
Teksten i denne vejledning er ikke en del af Kontrakten og vil blive fjernet ved kontraktindgåelse.
Tilbudsgiver bør sikre sig, at indholdet af besvarelsen af bilaget ikke strider imod mindstekrav i udbudsmaterialet. jf. udbudsbetingelserne.
Tilbudsgiver bedes endvidere følge de forneden angivne retningslinjer for tilbudsgivers udfyldelse af felterne i nærværende fane. </t>
    </r>
  </si>
  <si>
    <r>
      <rPr>
        <b/>
        <i/>
        <sz val="10"/>
        <color theme="1"/>
        <rFont val="Calibri"/>
        <family val="2"/>
        <scheme val="minor"/>
      </rPr>
      <t>Supplerende vejledning til tilbudsgiver:</t>
    </r>
    <r>
      <rPr>
        <i/>
        <sz val="10"/>
        <color theme="1"/>
        <rFont val="Calibri"/>
        <family val="2"/>
        <scheme val="minor"/>
      </rPr>
      <t xml:space="preserve"> Tilbudsgiver skal indsætte timepriser for de angivne konsulentkategorier ved levering fra Danmark samt fra EU (eksl. Danmark - Nearshore). Ligeledes skal Tilbudsgiver angive procentillæg til timer, der efter forudgående aftale bliver leveret på Arbejdsdage i tidsrummet fra kl. 18 til 06 (aften og nat) og i weekender og helligdage. Dette tillæg kan maksimalt udgøre 100% af timeprisen. Tilbudsgiver skal endvidere angive en procentreduktion for timepriser, der efter forudgående aftale leveres som vagttimer. Denne supplerende vejledningstekst slettes af ordregiver inden kontraktindgåelse.</t>
    </r>
  </si>
  <si>
    <r>
      <rPr>
        <b/>
        <i/>
        <sz val="10"/>
        <rFont val="Calibri"/>
        <family val="2"/>
        <scheme val="minor"/>
      </rPr>
      <t xml:space="preserve">Supplerende vejledning til tilbudsgiver: </t>
    </r>
    <r>
      <rPr>
        <i/>
        <sz val="10"/>
        <rFont val="Calibri"/>
        <family val="2"/>
        <scheme val="minor"/>
      </rPr>
      <t>Tilbudsgiver skal indsætte Navn og beløb for faste vederlag for levering af de angivne Optioner, jf. Bilag 17.c (Optioner). Denne supplerende vejledningstekst slettes af ordregiver inden kontraktindgåelse.</t>
    </r>
  </si>
  <si>
    <r>
      <rPr>
        <b/>
        <i/>
        <sz val="10"/>
        <color theme="1"/>
        <rFont val="Calibri"/>
        <family val="2"/>
        <scheme val="minor"/>
      </rPr>
      <t xml:space="preserve">Supplerende vejledning til tilbudsgiver: </t>
    </r>
    <r>
      <rPr>
        <i/>
        <sz val="10"/>
        <color theme="1"/>
        <rFont val="Calibri"/>
        <family val="2"/>
        <scheme val="minor"/>
      </rPr>
      <t>Tilbudsgiver skal ikke udfylde nærværende faneblad Finansiel Ansvarsmatrice. Denne supplerende vejledningstekst slettes af ordregiver inden kontraktindgåelse.</t>
    </r>
  </si>
  <si>
    <t xml:space="preserve">Årlig effektiviseringssats (procentsats) af vederlag for Support </t>
  </si>
  <si>
    <t>Early life support</t>
  </si>
  <si>
    <t>Årlig effektiviseringssats (procentsats)</t>
  </si>
  <si>
    <r>
      <rPr>
        <b/>
        <i/>
        <sz val="10"/>
        <color theme="1"/>
        <rFont val="Calibri"/>
        <family val="2"/>
        <scheme val="minor"/>
      </rPr>
      <t>Supplerende vejledning til tilbudsgiver:</t>
    </r>
    <r>
      <rPr>
        <i/>
        <sz val="10"/>
        <color theme="1"/>
        <rFont val="Calibri"/>
        <family val="2"/>
        <scheme val="minor"/>
      </rPr>
      <t>Tilbudsgiver skal indsætte beløb for fast vederlag for Support samt årlig effektiviseringssats (procentsats) af vederlag for Support . Denne supplerende vejledningstekst slettes af ordregiver inden kontraktindgåelse.</t>
    </r>
  </si>
  <si>
    <t>Årlig effektiviseringssats (procentsats) af basisvederlag</t>
  </si>
  <si>
    <r>
      <t xml:space="preserve">
</t>
    </r>
    <r>
      <rPr>
        <b/>
        <i/>
        <sz val="10"/>
        <rFont val="Calibri"/>
        <family val="2"/>
        <scheme val="minor"/>
      </rPr>
      <t>Supplerende vejledning til tilbudsgiver:</t>
    </r>
    <r>
      <rPr>
        <i/>
        <sz val="10"/>
        <rFont val="Calibri"/>
        <family val="2"/>
        <scheme val="minor"/>
      </rPr>
      <t>Tilbudsgiver skal indsætte beløb for fast vederlag for basisvederlag samt årlig effektiviseringssats (procentsats) af basisvederlag. Denne supplerende vejledningstekst slettes af ordregiver inden kontraktindgåelse.</t>
    </r>
  </si>
  <si>
    <t>Bestillingsydelser - jf. Bilag 17.c</t>
  </si>
  <si>
    <t>Løbende Ydelser - jf. Bilag 12.a.i</t>
  </si>
  <si>
    <t>Løbende Ydelser - jf. Bilag 12.a, Bilag 12.c.i samt 12.c.ii</t>
  </si>
  <si>
    <t>Løbende Ydelser - jf. Bilag 12.c.ii</t>
  </si>
  <si>
    <t>Løbende Ydelser - jf. Bilag 12.b</t>
  </si>
  <si>
    <t>Optioner - jf. Bilag 17.c</t>
  </si>
  <si>
    <t>1. Evalueringsteknisk pris</t>
  </si>
  <si>
    <t>2. Evalueringsteknisk pris for Afklaringsfasen og Transition Ind</t>
  </si>
  <si>
    <t>Total</t>
  </si>
  <si>
    <t xml:space="preserve">4.1. Vederlag for Support </t>
  </si>
  <si>
    <t>6.1. Vederlag for optioner</t>
  </si>
  <si>
    <t>2.1. Vederlag for Indledende ydelser/Transition Ind</t>
  </si>
  <si>
    <r>
      <rPr>
        <b/>
        <i/>
        <sz val="11"/>
        <color theme="1"/>
        <rFont val="Calibri"/>
        <family val="2"/>
        <scheme val="minor"/>
      </rPr>
      <t xml:space="preserve">Supplerende vejledning til tilbudsgiver: </t>
    </r>
    <r>
      <rPr>
        <i/>
        <sz val="11"/>
        <color theme="1"/>
        <rFont val="Calibri"/>
        <family val="2"/>
        <scheme val="minor"/>
      </rPr>
      <t>Tilbudsgiver skal ikke indsætte beløb i nærværende fane. Alle beløb opdateres automatisk baseret på tilbusgivers tilbudte priser.
Det af Kunden angivne omfang af Ydelser, som ligger til grund for den evalueringstekniske pris er udtryk for Kundens bedste skøn baseret på historisk data og teknologisk indsigt på tidspunktet for offentliggørelse af udbuddet. Kunden er ikke bundet af dette skøn i forbindelse med anvendelse af Kontrakten. Den evalueringstekniske pris er således ikke udtryk for et garanteret vederlag under kontrakten. Denne supplerende vejledningstekst slettes af ordregiver inden kontraktindgåelse.</t>
    </r>
  </si>
  <si>
    <t>3. Evalueringsteknisk pris - Leverandørens Hybrid Cloud Standard Services (Mængder defineret forud udsendelse af udbudsmaterialet men ikke offentliggjort)</t>
  </si>
  <si>
    <t>3.1. Vederlag for  Leverandørens Hybrid Cloud Standard Services</t>
  </si>
  <si>
    <t xml:space="preserve">4.1. Vederlag for samlet pris for drift af Støttesystemerne </t>
  </si>
  <si>
    <t>4. Evalueringsteknisk pris for samlet pris for drift af Støttesystemerne</t>
  </si>
  <si>
    <t>4.2. Vederlag for Basisvederlag</t>
  </si>
  <si>
    <t xml:space="preserve">4.1. Vederlag for  for Konsulenter, projekter og øvrige transitioner </t>
  </si>
  <si>
    <t>5. Evalueringsteknisk pris for Øvrige løbende ydelser</t>
  </si>
  <si>
    <t>8. Samlet evalueringsteknisk pris</t>
  </si>
  <si>
    <t>Skønnet omfang af antal måneder med vederlag pr. kontraktår</t>
  </si>
  <si>
    <t>Evalueringsteknisk pris</t>
  </si>
  <si>
    <t>År</t>
  </si>
  <si>
    <t>Antal måneder</t>
  </si>
  <si>
    <t>Fratrukket effektivitetsfaktor</t>
  </si>
  <si>
    <t>Option 1: ITSM-broker</t>
  </si>
  <si>
    <t>Option : Lokationskrev</t>
  </si>
  <si>
    <t>Function as a Service</t>
  </si>
  <si>
    <t>Applikationsudvikling</t>
  </si>
  <si>
    <t>Containere</t>
  </si>
  <si>
    <t>Compute og Storage</t>
  </si>
  <si>
    <t>Datastyring</t>
  </si>
  <si>
    <t>Forretningsapplikationer</t>
  </si>
  <si>
    <t>Dataanalyse</t>
  </si>
  <si>
    <t>Meddelelsestjenester (Messaging)</t>
  </si>
  <si>
    <t>Overvågning, sporing og styring</t>
  </si>
  <si>
    <t>Blockchain</t>
  </si>
  <si>
    <t>Maskinlæring, AI og vidensbaserede systemer (MAK-systemer)</t>
  </si>
  <si>
    <t>Internet of Things (IoT)</t>
  </si>
  <si>
    <t>Enhedsstyring (Device Management)</t>
  </si>
  <si>
    <t>Digital kommunikation</t>
  </si>
  <si>
    <t>Tabellen herunder beskriver hvad der skal udfyldes i de enkelte kolonner i fanen Hybrid Cloud Standard Services</t>
  </si>
  <si>
    <r>
      <t>Leverandørens Hybrid Cloud</t>
    </r>
    <r>
      <rPr>
        <b/>
        <i/>
        <sz val="14"/>
        <color theme="1"/>
        <rFont val="Times New Roman"/>
        <family val="1"/>
      </rPr>
      <t xml:space="preserve"> Standard Services (Sortiment) </t>
    </r>
    <r>
      <rPr>
        <b/>
        <sz val="14"/>
        <color theme="1"/>
        <rFont val="Times New Roman"/>
        <family val="1"/>
      </rPr>
      <t>med tilhørende listepriser og aftalt rabatsats</t>
    </r>
  </si>
  <si>
    <t>Rabatsats på Listepriser i Leverandørens Hybrid Cloud Standard Services (sortiment)</t>
  </si>
  <si>
    <r>
      <rPr>
        <b/>
        <i/>
        <sz val="10"/>
        <rFont val="Calibri"/>
        <family val="2"/>
        <scheme val="minor"/>
      </rPr>
      <t xml:space="preserve">Supplerende vejledning til tilbudsgiver: </t>
    </r>
    <r>
      <rPr>
        <i/>
        <sz val="10"/>
        <rFont val="Calibri"/>
        <family val="2"/>
        <scheme val="minor"/>
      </rPr>
      <t xml:space="preserve">Tilbudsgiver skal indsætte beløb for faste vederlag for levering af 1 stk. af de angivne Standardbestillingsydelser, jf. Bilag 12.e (Standardbestillingsydelser). 0 Kr. angives, såfremt ydelsen er inkluderet i øvrige vederlag og dermed ikke er særskilt betalbar.Denne supplerende vejledningstekst slettes af ordregiver inden kontraktindgåelse.
</t>
    </r>
  </si>
  <si>
    <t>Pris pr. måned</t>
  </si>
  <si>
    <t>Skønnet omfang af standardbestillingsydelser for støttesystemerne pr. kontraktår</t>
  </si>
  <si>
    <t>Antal</t>
  </si>
  <si>
    <t>Samlet evalueringsteknisk pris</t>
  </si>
  <si>
    <t>7. Evalueringsteknisk pris for Konsulenter, projekter og øvrige transitioner</t>
  </si>
  <si>
    <t>8. Evalueringsteknisk pris for optioner</t>
  </si>
  <si>
    <t>6. Evalueringsteknisk pris for Standardbestillingsydelser</t>
  </si>
  <si>
    <t>4.1. Vederlag for  for Standardbestillingsydelser</t>
  </si>
  <si>
    <t>Vederlag</t>
  </si>
  <si>
    <t>Per Loadbalancer kapacitetsenhed</t>
  </si>
  <si>
    <t>0 kr. = Inkluderet i andre vederlag</t>
  </si>
  <si>
    <t>Vederlag pr. stk.</t>
  </si>
  <si>
    <r>
      <rPr>
        <b/>
        <i/>
        <sz val="10"/>
        <color rgb="FF000000"/>
        <rFont val="Calibri "/>
      </rPr>
      <t>Supplerende vejledling til tilbudsgiver</t>
    </r>
    <r>
      <rPr>
        <i/>
        <sz val="10"/>
        <color rgb="FF000000"/>
        <rFont val="Calibri "/>
      </rPr>
      <t>: Bilaget indeholder en beskrivelse af Leverandørens tilbudte Hybrid Cloud Standard Service Katalog med tilhørende listepris (enhedspris pr. Ressourceenhed). Leverandøren skal endvidere anføre den rabatsats, som tilbydes Kunden på alle services. Tilbudsgiver må gerne tilføre flere linjer til angivelse af sine services under de anførte overskrifter.</t>
    </r>
    <r>
      <rPr>
        <i/>
        <sz val="10"/>
        <color rgb="FFFF0000"/>
        <rFont val="Calibri "/>
      </rPr>
      <t xml:space="preserve">
</t>
    </r>
    <r>
      <rPr>
        <i/>
        <sz val="10"/>
        <color rgb="FF000000"/>
        <rFont val="Calibri "/>
      </rPr>
      <t xml:space="preserve">
Teksten i denne vejledning er ikke en del af Kontrakten og vil blive fjernet ved kontraktindgåelse.</t>
    </r>
    <r>
      <rPr>
        <i/>
        <sz val="10"/>
        <color rgb="FFFF0000"/>
        <rFont val="Calibri "/>
      </rPr>
      <t xml:space="preserve">
</t>
    </r>
    <r>
      <rPr>
        <i/>
        <sz val="10"/>
        <color rgb="FF000000"/>
        <rFont val="Calibri "/>
      </rPr>
      <t xml:space="preserve">
Tilbudsgiver bør sikre sig, at indholdet af besvarelsen af bilaget ikke strider imod mindstekrav i udbudsmaterialet. jf. udbudsbetingelserne.
Tilbudsgiver skal udelukkende indsætte Services, der er i produktion og er omfattet af Leverandørens eksisterende Servicekatalog. </t>
    </r>
    <r>
      <rPr>
        <i/>
        <sz val="10"/>
        <color rgb="FFFF0000"/>
        <rFont val="Calibri "/>
      </rPr>
      <t xml:space="preserve">
</t>
    </r>
    <r>
      <rPr>
        <i/>
        <sz val="10"/>
        <color rgb="FF000000"/>
        <rFont val="Calibri "/>
      </rPr>
      <t xml:space="preserve">
Tilbudsgiver skal i sin udfyldelse af nærv</t>
    </r>
    <r>
      <rPr>
        <i/>
        <sz val="10"/>
        <color theme="1"/>
        <rFont val="Calibri "/>
      </rPr>
      <t>ærende fane (Cloud Standard Service Katalog) i</t>
    </r>
    <r>
      <rPr>
        <i/>
        <sz val="10"/>
        <color rgb="FF000000"/>
        <rFont val="Calibri "/>
      </rPr>
      <t xml:space="preserve">kke opliste alle de mulige konfigurationer i Tilbudsgivers offentligt tilgængelige Servicekatalog, som en tilbudt Service kan Provisioners med. Eksempelvis kunne en Service beskrives ved angivelse af "IaaS VM", mens Ordregiver </t>
    </r>
    <r>
      <rPr>
        <i/>
        <u/>
        <sz val="10"/>
        <color rgb="FF000000"/>
        <rFont val="Calibri "/>
      </rPr>
      <t>ikke</t>
    </r>
    <r>
      <rPr>
        <i/>
        <sz val="10"/>
        <color rgb="FF000000"/>
        <rFont val="Calibri "/>
      </rPr>
      <t xml:space="preserve"> ønsker, at en Service bliver listet som "IaaS VM med 1 cpu og 2 GB ram" samt alle øvrige konfigurationsmuligheder. 
Tilbudsgiver bedes endvidere følge de forneden angivne retningslinjer for tilbudsgivers udfyldelse af felterne i nærværende fane.</t>
    </r>
  </si>
  <si>
    <r>
      <t xml:space="preserve">Supplerende vejledling til tilbudsgiver: </t>
    </r>
    <r>
      <rPr>
        <i/>
        <sz val="10"/>
        <color rgb="FF000000"/>
        <rFont val="Calibri "/>
      </rPr>
      <t>Bilaget indeholder en beskrivelse af Leverandørens tilbudte Hybrid Cloud Custom Services  med angivelse af enhedspris pr. Ressourceenhed, der ud over Leverandøærens tilbudte Hybrid Cloud Standard Services skal anvendes for at kunne levere Driftsplatformen til brug for Støttesystemerne. 
Tilbudsgiver må gerne tilføje flere linjer til angivelse af sine services under de anførte overskrifter.
Teksten i denne vejledning er ikke en del af Kontrakten og vil blive fjernet ved kontraktindgåelse.
Tilbudsgiver bør sikre sig, at indholdet af besvarelsen af bilaget ikke strider imod mindstekrav i udbudsmaterialet. jf. udbudsbetingelserne.
Tilbudsgiver bedes endvidere følge de forneden angivne retningslinjer for tilbudsgivers udfyldelse af felterne i nærværende fane.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</si>
</sst>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kr.&quot;_-;\-* #,##0.00\ &quot;kr.&quot;_-;_-* &quot;-&quot;??\ &quot;kr.&quot;_-;_-@_-"/>
    <numFmt numFmtId="43" formatCode="_-* #,##0.00_-;\-* #,##0.00_-;_-* &quot;-&quot;??_-;_-@_-"/>
    <numFmt numFmtId="164" formatCode="_-* #,##0\ &quot;kr.&quot;_-;\-* #,##0\ &quot;kr.&quot;_-;_-* &quot;-&quot;??\ &quot;kr.&quot;_-;_-@_-"/>
    <numFmt numFmtId="165" formatCode="_-* #,##0_-;\-* #,##0_-;_-* &quot;-&quot;??_-;_-@_-"/>
    <numFmt numFmtId="166" formatCode="#,##0\ &quot;kr.&quot;"/>
    <numFmt numFmtId="167" formatCode="#,##0.00\ &quot;kr.&quot;"/>
    <numFmt numFmtId="168" formatCode="_(* #,##0_);_(* \(#,##0\);_(* &quot;-&quot;??_);_(@_)"/>
  </numFmts>
  <fonts count="54">
    <font>
      <sz val="11"/>
      <color theme="1"/>
      <name val="Calibri"/>
      <family val="2"/>
      <scheme val="minor"/>
    </font>
    <font>
      <sz val="11"/>
      <color theme="1"/>
      <name val="Calibri"/>
      <family val="2"/>
      <scheme val="minor"/>
    </font>
    <font>
      <sz val="11"/>
      <color theme="1"/>
      <name val="Times New Roman"/>
      <family val="1"/>
    </font>
    <font>
      <b/>
      <sz val="14"/>
      <color theme="1"/>
      <name val="Times New Roman"/>
      <family val="1"/>
    </font>
    <font>
      <sz val="10"/>
      <color theme="0"/>
      <name val="Times New Roman"/>
      <family val="1"/>
    </font>
    <font>
      <b/>
      <sz val="11"/>
      <color theme="1"/>
      <name val="Times New Roman"/>
      <family val="1"/>
    </font>
    <font>
      <sz val="11"/>
      <color theme="0"/>
      <name val="Times New Roman"/>
      <family val="1"/>
    </font>
    <font>
      <sz val="11"/>
      <name val="Times New Roman"/>
      <family val="1"/>
    </font>
    <font>
      <b/>
      <sz val="12"/>
      <color theme="1"/>
      <name val="Times New Roman"/>
      <family val="1"/>
    </font>
    <font>
      <b/>
      <sz val="12"/>
      <name val="Times New Roman"/>
      <family val="1"/>
    </font>
    <font>
      <i/>
      <sz val="11"/>
      <color theme="1"/>
      <name val="Times New Roman"/>
      <family val="1"/>
    </font>
    <font>
      <i/>
      <sz val="10"/>
      <color theme="1"/>
      <name val="Calibri"/>
      <family val="2"/>
      <scheme val="minor"/>
    </font>
    <font>
      <b/>
      <i/>
      <sz val="10"/>
      <color theme="1"/>
      <name val="Calibri"/>
      <family val="2"/>
      <scheme val="minor"/>
    </font>
    <font>
      <b/>
      <i/>
      <sz val="14"/>
      <color theme="1"/>
      <name val="Times New Roman"/>
      <family val="1"/>
    </font>
    <font>
      <b/>
      <sz val="14"/>
      <color theme="1"/>
      <name val="KBH Tekst"/>
    </font>
    <font>
      <sz val="12"/>
      <color theme="1"/>
      <name val="KBH Tekst"/>
    </font>
    <font>
      <sz val="11"/>
      <color theme="1"/>
      <name val="KBH Tekst"/>
    </font>
    <font>
      <i/>
      <sz val="11"/>
      <color rgb="FF000000"/>
      <name val="KBH Tekst"/>
    </font>
    <font>
      <i/>
      <sz val="11"/>
      <name val="KBH Tekst"/>
    </font>
    <font>
      <i/>
      <sz val="10"/>
      <color rgb="FF000000"/>
      <name val="Calibri "/>
    </font>
    <font>
      <i/>
      <sz val="10"/>
      <color rgb="FFFF0000"/>
      <name val="Calibri "/>
    </font>
    <font>
      <i/>
      <u/>
      <sz val="10"/>
      <color rgb="FF000000"/>
      <name val="Calibri "/>
    </font>
    <font>
      <i/>
      <sz val="10"/>
      <color theme="1"/>
      <name val="Calibri "/>
    </font>
    <font>
      <i/>
      <sz val="10"/>
      <name val="Calibri"/>
      <family val="2"/>
      <scheme val="minor"/>
    </font>
    <font>
      <b/>
      <i/>
      <sz val="10"/>
      <name val="Calibri"/>
      <family val="2"/>
      <scheme val="minor"/>
    </font>
    <font>
      <b/>
      <i/>
      <sz val="10"/>
      <color rgb="FF000000"/>
      <name val="Calibri "/>
    </font>
    <font>
      <b/>
      <sz val="11"/>
      <color theme="0"/>
      <name val="Times New Roman"/>
      <family val="1"/>
    </font>
    <font>
      <b/>
      <sz val="11"/>
      <color rgb="FF000000"/>
      <name val="Times New Roman"/>
      <family val="1"/>
    </font>
    <font>
      <sz val="11"/>
      <color rgb="FF000000"/>
      <name val="Times New Roman"/>
      <family val="1"/>
    </font>
    <font>
      <b/>
      <sz val="10"/>
      <color theme="1"/>
      <name val="Arial"/>
      <family val="2"/>
    </font>
    <font>
      <b/>
      <sz val="14"/>
      <color rgb="FFF22447"/>
      <name val="Arial"/>
      <family val="2"/>
    </font>
    <font>
      <b/>
      <sz val="8"/>
      <color theme="0"/>
      <name val="Arial"/>
      <family val="2"/>
    </font>
    <font>
      <b/>
      <sz val="8"/>
      <color theme="1"/>
      <name val="Arial"/>
      <family val="2"/>
    </font>
    <font>
      <sz val="8"/>
      <color theme="1"/>
      <name val="Arial"/>
      <family val="2"/>
    </font>
    <font>
      <sz val="8"/>
      <color rgb="FFFF0000"/>
      <name val="Arial"/>
      <family val="2"/>
    </font>
    <font>
      <i/>
      <sz val="8"/>
      <color theme="1"/>
      <name val="Arial"/>
      <family val="2"/>
    </font>
    <font>
      <b/>
      <sz val="11"/>
      <color theme="1"/>
      <name val="Calibri"/>
      <family val="2"/>
      <scheme val="minor"/>
    </font>
    <font>
      <sz val="11"/>
      <color theme="0"/>
      <name val="Calibri"/>
      <family val="2"/>
      <scheme val="minor"/>
    </font>
    <font>
      <sz val="8"/>
      <name val="Calibri"/>
      <family val="2"/>
      <scheme val="minor"/>
    </font>
    <font>
      <sz val="10"/>
      <name val="Times New Roman"/>
      <family val="1"/>
    </font>
    <font>
      <sz val="12"/>
      <color theme="1"/>
      <name val="Garamond"/>
      <family val="1"/>
    </font>
    <font>
      <b/>
      <sz val="12"/>
      <color theme="1"/>
      <name val="Garamond"/>
      <family val="1"/>
    </font>
    <font>
      <sz val="8"/>
      <color theme="1"/>
      <name val="Garamond"/>
      <family val="1"/>
    </font>
    <font>
      <sz val="11"/>
      <color rgb="FFFF0000"/>
      <name val="Times New Roman"/>
      <family val="1"/>
    </font>
    <font>
      <i/>
      <sz val="11"/>
      <color rgb="FF000000"/>
      <name val="Calibri"/>
      <family val="2"/>
      <scheme val="minor"/>
    </font>
    <font>
      <b/>
      <sz val="12"/>
      <color theme="1"/>
      <name val="Calibri"/>
      <family val="2"/>
      <scheme val="minor"/>
    </font>
    <font>
      <sz val="10"/>
      <color theme="1"/>
      <name val="Calibri"/>
      <family val="2"/>
      <scheme val="minor"/>
    </font>
    <font>
      <sz val="10"/>
      <color theme="0"/>
      <name val="Calibri"/>
      <family val="2"/>
      <scheme val="minor"/>
    </font>
    <font>
      <i/>
      <sz val="11"/>
      <color theme="1"/>
      <name val="Calibri"/>
      <family val="2"/>
      <scheme val="minor"/>
    </font>
    <font>
      <b/>
      <i/>
      <sz val="11"/>
      <color theme="1"/>
      <name val="Calibri"/>
      <family val="2"/>
      <scheme val="minor"/>
    </font>
    <font>
      <b/>
      <sz val="14"/>
      <color theme="1"/>
      <name val="Calibri"/>
      <family val="2"/>
      <scheme val="minor"/>
    </font>
    <font>
      <sz val="10"/>
      <name val="Calibri"/>
      <family val="2"/>
      <scheme val="minor"/>
    </font>
    <font>
      <sz val="12"/>
      <color theme="1"/>
      <name val="Calibri"/>
      <family val="2"/>
      <scheme val="minor"/>
    </font>
    <font>
      <b/>
      <sz val="10"/>
      <color theme="1"/>
      <name val="Calibri"/>
      <family val="2"/>
      <scheme val="minor"/>
    </font>
  </fonts>
  <fills count="14">
    <fill>
      <patternFill patternType="none"/>
    </fill>
    <fill>
      <patternFill patternType="gray125"/>
    </fill>
    <fill>
      <patternFill patternType="solid">
        <fgColor theme="8" tint="0.79998168889431442"/>
        <bgColor indexed="65"/>
      </patternFill>
    </fill>
    <fill>
      <patternFill patternType="solid">
        <fgColor theme="3"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002060"/>
        <bgColor indexed="64"/>
      </patternFill>
    </fill>
    <fill>
      <patternFill patternType="solid">
        <fgColor rgb="FF595959"/>
        <bgColor rgb="FF595959"/>
      </patternFill>
    </fill>
    <fill>
      <patternFill patternType="solid">
        <fgColor rgb="FF8496B0"/>
        <bgColor rgb="FF8496B0"/>
      </patternFill>
    </fill>
    <fill>
      <patternFill patternType="solid">
        <fgColor theme="0"/>
        <bgColor theme="0"/>
      </patternFill>
    </fill>
    <fill>
      <patternFill patternType="solid">
        <fgColor rgb="FFD6DCE4"/>
        <bgColor rgb="FFD6DCE4"/>
      </patternFill>
    </fill>
    <fill>
      <patternFill patternType="solid">
        <fgColor theme="0"/>
        <bgColor indexed="64"/>
      </patternFill>
    </fill>
    <fill>
      <patternFill patternType="solid">
        <fgColor theme="5" tint="0.79998168889431442"/>
        <bgColor indexed="64"/>
      </patternFill>
    </fill>
    <fill>
      <patternFill patternType="solid">
        <fgColor theme="6" tint="0.79998168889431442"/>
        <bgColor indexed="64"/>
      </patternFill>
    </fill>
  </fills>
  <borders count="17">
    <border>
      <left/>
      <right/>
      <top/>
      <bottom/>
      <diagonal/>
    </border>
    <border>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BFBFBF"/>
      </left>
      <right style="thin">
        <color rgb="FFBFBFBF"/>
      </right>
      <top style="thin">
        <color rgb="FFBFBFBF"/>
      </top>
      <bottom style="thin">
        <color rgb="FFBFBFBF"/>
      </bottom>
      <diagonal/>
    </border>
    <border>
      <left style="thin">
        <color theme="0"/>
      </left>
      <right style="thin">
        <color theme="0"/>
      </right>
      <top/>
      <bottom style="thin">
        <color theme="0"/>
      </bottom>
      <diagonal/>
    </border>
    <border>
      <left style="medium">
        <color rgb="FFE8E8E8"/>
      </left>
      <right style="medium">
        <color rgb="FFE8E8E8"/>
      </right>
      <top style="medium">
        <color rgb="FFE8E8E8"/>
      </top>
      <bottom style="medium">
        <color rgb="FFE8E8E8"/>
      </bottom>
      <diagonal/>
    </border>
    <border>
      <left/>
      <right style="medium">
        <color rgb="FFE8E8E8"/>
      </right>
      <top style="medium">
        <color rgb="FFE8E8E8"/>
      </top>
      <bottom style="medium">
        <color rgb="FFE8E8E8"/>
      </bottom>
      <diagonal/>
    </border>
    <border>
      <left style="medium">
        <color rgb="FFE8E8E8"/>
      </left>
      <right style="medium">
        <color rgb="FFE8E8E8"/>
      </right>
      <top/>
      <bottom style="medium">
        <color rgb="FFE8E8E8"/>
      </bottom>
      <diagonal/>
    </border>
    <border>
      <left/>
      <right style="medium">
        <color rgb="FFE8E8E8"/>
      </right>
      <top/>
      <bottom style="medium">
        <color rgb="FFE8E8E8"/>
      </bottom>
      <diagonal/>
    </border>
    <border>
      <left/>
      <right/>
      <top style="thin">
        <color indexed="64"/>
      </top>
      <bottom style="thin">
        <color indexed="64"/>
      </bottom>
      <diagonal/>
    </border>
    <border>
      <left/>
      <right/>
      <top style="thin">
        <color indexed="64"/>
      </top>
      <bottom style="medium">
        <color indexed="64"/>
      </bottom>
      <diagonal/>
    </border>
  </borders>
  <cellStyleXfs count="5">
    <xf numFmtId="0" fontId="0" fillId="0" borderId="0"/>
    <xf numFmtId="0" fontId="1" fillId="2" borderId="0" applyNumberFormat="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70">
    <xf numFmtId="0" fontId="0" fillId="0" borderId="0" xfId="0"/>
    <xf numFmtId="44" fontId="0" fillId="0" borderId="0" xfId="3" applyFont="1"/>
    <xf numFmtId="0" fontId="2" fillId="0" borderId="0" xfId="0" applyFont="1"/>
    <xf numFmtId="0" fontId="3" fillId="0" borderId="0" xfId="0" applyFont="1"/>
    <xf numFmtId="0" fontId="4" fillId="3" borderId="0" xfId="0" applyFont="1" applyFill="1" applyAlignment="1">
      <alignment horizontal="left"/>
    </xf>
    <xf numFmtId="0" fontId="5" fillId="0" borderId="0" xfId="0" applyFont="1"/>
    <xf numFmtId="0" fontId="6" fillId="3" borderId="0" xfId="0" applyFont="1" applyFill="1" applyAlignment="1">
      <alignment horizontal="left"/>
    </xf>
    <xf numFmtId="0" fontId="2" fillId="2" borderId="0" xfId="1" applyFont="1"/>
    <xf numFmtId="44" fontId="2" fillId="0" borderId="0" xfId="3" applyFont="1"/>
    <xf numFmtId="0" fontId="8" fillId="0" borderId="0" xfId="0" applyFont="1"/>
    <xf numFmtId="44" fontId="4" fillId="3" borderId="0" xfId="3" applyFont="1" applyFill="1" applyBorder="1" applyAlignment="1">
      <alignment horizontal="right"/>
    </xf>
    <xf numFmtId="44" fontId="2" fillId="2" borderId="0" xfId="3" applyFont="1" applyFill="1"/>
    <xf numFmtId="0" fontId="4" fillId="3" borderId="0" xfId="0" applyFont="1" applyFill="1" applyAlignment="1">
      <alignment horizontal="right"/>
    </xf>
    <xf numFmtId="0" fontId="9" fillId="0" borderId="0" xfId="0" applyFont="1"/>
    <xf numFmtId="0" fontId="4" fillId="3" borderId="0" xfId="0" applyFont="1" applyFill="1" applyAlignment="1">
      <alignment horizontal="left" vertical="center"/>
    </xf>
    <xf numFmtId="0" fontId="4" fillId="3" borderId="0" xfId="0" applyFont="1" applyFill="1" applyAlignment="1">
      <alignment horizontal="right" vertical="center" wrapText="1"/>
    </xf>
    <xf numFmtId="0" fontId="2" fillId="0" borderId="0" xfId="0" applyFont="1" applyAlignment="1">
      <alignment wrapText="1"/>
    </xf>
    <xf numFmtId="0" fontId="14" fillId="0" borderId="0" xfId="0" applyFont="1" applyAlignment="1">
      <alignment vertical="top"/>
    </xf>
    <xf numFmtId="0" fontId="15" fillId="0" borderId="0" xfId="0" applyFont="1"/>
    <xf numFmtId="0" fontId="16" fillId="0" borderId="0" xfId="0" applyFont="1"/>
    <xf numFmtId="0" fontId="14" fillId="0" borderId="0" xfId="0" applyFont="1" applyAlignment="1">
      <alignment vertical="center"/>
    </xf>
    <xf numFmtId="0" fontId="14" fillId="0" borderId="1" xfId="0" applyFont="1" applyBorder="1" applyAlignment="1">
      <alignment horizontal="left" vertical="center"/>
    </xf>
    <xf numFmtId="166" fontId="2" fillId="2" borderId="0" xfId="1" applyNumberFormat="1" applyFont="1"/>
    <xf numFmtId="0" fontId="6" fillId="3" borderId="0" xfId="0" applyFont="1" applyFill="1" applyAlignment="1">
      <alignment horizontal="center"/>
    </xf>
    <xf numFmtId="0" fontId="10" fillId="0" borderId="2" xfId="0" applyFont="1" applyBorder="1" applyAlignment="1">
      <alignment horizontal="right"/>
    </xf>
    <xf numFmtId="0" fontId="5" fillId="5" borderId="3" xfId="0" applyFont="1" applyFill="1" applyBorder="1" applyAlignment="1">
      <alignment horizontal="center"/>
    </xf>
    <xf numFmtId="0" fontId="5" fillId="5" borderId="4" xfId="0" applyFont="1" applyFill="1" applyBorder="1" applyAlignment="1">
      <alignment horizontal="center"/>
    </xf>
    <xf numFmtId="164" fontId="2" fillId="2" borderId="5" xfId="3" applyNumberFormat="1" applyFont="1" applyFill="1" applyBorder="1" applyProtection="1">
      <protection locked="0"/>
    </xf>
    <xf numFmtId="0" fontId="2" fillId="5" borderId="3" xfId="0" applyFont="1" applyFill="1" applyBorder="1" applyAlignment="1">
      <alignment horizontal="center"/>
    </xf>
    <xf numFmtId="165" fontId="2" fillId="5" borderId="3" xfId="4" applyNumberFormat="1" applyFont="1" applyFill="1" applyBorder="1"/>
    <xf numFmtId="0" fontId="2" fillId="5" borderId="6" xfId="0" applyFont="1" applyFill="1" applyBorder="1" applyAlignment="1">
      <alignment horizontal="center"/>
    </xf>
    <xf numFmtId="0" fontId="10" fillId="0" borderId="0" xfId="0" applyFont="1" applyAlignment="1">
      <alignment horizontal="right"/>
    </xf>
    <xf numFmtId="0" fontId="6" fillId="3" borderId="0" xfId="0" applyFont="1" applyFill="1" applyAlignment="1">
      <alignment horizontal="center" wrapText="1"/>
    </xf>
    <xf numFmtId="9" fontId="2" fillId="2" borderId="5" xfId="3" applyNumberFormat="1" applyFont="1" applyFill="1" applyBorder="1" applyProtection="1">
      <protection locked="0"/>
    </xf>
    <xf numFmtId="0" fontId="2" fillId="5" borderId="4" xfId="0" applyFont="1" applyFill="1" applyBorder="1" applyAlignment="1">
      <alignment horizontal="center"/>
    </xf>
    <xf numFmtId="0" fontId="10" fillId="0" borderId="2" xfId="0" applyFont="1" applyBorder="1" applyAlignment="1">
      <alignment horizontal="right" vertical="top" wrapText="1"/>
    </xf>
    <xf numFmtId="3" fontId="2" fillId="5" borderId="3" xfId="4" applyNumberFormat="1" applyFont="1" applyFill="1" applyBorder="1" applyAlignment="1">
      <alignment vertical="center"/>
    </xf>
    <xf numFmtId="166" fontId="2" fillId="0" borderId="0" xfId="0" applyNumberFormat="1" applyFont="1"/>
    <xf numFmtId="0" fontId="3" fillId="0" borderId="1" xfId="0" applyFont="1" applyBorder="1" applyAlignment="1">
      <alignment horizontal="left" vertical="center"/>
    </xf>
    <xf numFmtId="0" fontId="26" fillId="6" borderId="6" xfId="0" applyFont="1" applyFill="1" applyBorder="1" applyAlignment="1">
      <alignment vertical="center"/>
    </xf>
    <xf numFmtId="0" fontId="26" fillId="6" borderId="7" xfId="0" applyFont="1" applyFill="1" applyBorder="1" applyAlignment="1">
      <alignment vertical="center" wrapText="1"/>
    </xf>
    <xf numFmtId="0" fontId="26" fillId="6" borderId="8" xfId="0" applyFont="1" applyFill="1" applyBorder="1" applyAlignment="1">
      <alignment horizontal="center" vertical="center"/>
    </xf>
    <xf numFmtId="49" fontId="27" fillId="0" borderId="4" xfId="0" applyNumberFormat="1" applyFont="1" applyBorder="1" applyAlignment="1">
      <alignment vertical="center" wrapText="1"/>
    </xf>
    <xf numFmtId="49" fontId="28" fillId="0" borderId="4" xfId="0" applyNumberFormat="1" applyFont="1" applyBorder="1" applyAlignment="1">
      <alignment horizontal="left" vertical="top" wrapText="1"/>
    </xf>
    <xf numFmtId="49" fontId="2" fillId="0" borderId="4" xfId="0" applyNumberFormat="1" applyFont="1" applyBorder="1" applyAlignment="1">
      <alignment horizontal="center" vertical="center" wrapText="1"/>
    </xf>
    <xf numFmtId="49" fontId="5" fillId="4" borderId="4" xfId="0" applyNumberFormat="1" applyFont="1" applyFill="1" applyBorder="1" applyAlignment="1">
      <alignment vertical="center" wrapText="1"/>
    </xf>
    <xf numFmtId="49" fontId="7" fillId="4" borderId="4" xfId="0" applyNumberFormat="1" applyFont="1" applyFill="1" applyBorder="1" applyAlignment="1">
      <alignment horizontal="left" vertical="top" wrapText="1"/>
    </xf>
    <xf numFmtId="49" fontId="2" fillId="4" borderId="4" xfId="0" applyNumberFormat="1" applyFont="1" applyFill="1" applyBorder="1" applyAlignment="1">
      <alignment horizontal="center" vertical="center" wrapText="1"/>
    </xf>
    <xf numFmtId="0" fontId="29" fillId="0" borderId="0" xfId="0" applyFont="1"/>
    <xf numFmtId="0" fontId="30" fillId="0" borderId="0" xfId="0" applyFont="1"/>
    <xf numFmtId="0" fontId="30" fillId="0" borderId="0" xfId="0" applyFont="1" applyAlignment="1">
      <alignment horizontal="center" vertical="center"/>
    </xf>
    <xf numFmtId="0" fontId="31" fillId="7" borderId="0" xfId="0" applyFont="1" applyFill="1" applyAlignment="1">
      <alignment horizontal="center" vertical="center" wrapText="1"/>
    </xf>
    <xf numFmtId="0" fontId="32" fillId="0" borderId="0" xfId="0" applyFont="1" applyAlignment="1">
      <alignment horizontal="center" vertical="center" wrapText="1"/>
    </xf>
    <xf numFmtId="0" fontId="33" fillId="0" borderId="0" xfId="0" applyFont="1"/>
    <xf numFmtId="0" fontId="33" fillId="0" borderId="0" xfId="0" applyFont="1" applyAlignment="1">
      <alignment horizontal="center" vertical="center"/>
    </xf>
    <xf numFmtId="0" fontId="32" fillId="8" borderId="0" xfId="0" applyFont="1" applyFill="1"/>
    <xf numFmtId="0" fontId="33" fillId="8" borderId="0" xfId="0" applyFont="1" applyFill="1" applyAlignment="1">
      <alignment horizontal="center" vertical="center"/>
    </xf>
    <xf numFmtId="0" fontId="33" fillId="0" borderId="9" xfId="0" applyFont="1" applyBorder="1"/>
    <xf numFmtId="0" fontId="33" fillId="0" borderId="9" xfId="0" applyFont="1" applyBorder="1" applyAlignment="1">
      <alignment horizontal="center" vertical="center"/>
    </xf>
    <xf numFmtId="0" fontId="34" fillId="0" borderId="0" xfId="0" applyFont="1" applyAlignment="1">
      <alignment horizontal="center" vertical="center"/>
    </xf>
    <xf numFmtId="0" fontId="33" fillId="9" borderId="0" xfId="0" applyFont="1" applyFill="1" applyAlignment="1">
      <alignment horizontal="left"/>
    </xf>
    <xf numFmtId="0" fontId="32" fillId="0" borderId="0" xfId="0" applyFont="1"/>
    <xf numFmtId="0" fontId="32" fillId="0" borderId="0" xfId="0" applyFont="1" applyAlignment="1">
      <alignment horizontal="center" vertical="center"/>
    </xf>
    <xf numFmtId="0" fontId="32" fillId="8" borderId="0" xfId="0" applyFont="1" applyFill="1" applyAlignment="1">
      <alignment horizontal="center" vertical="center"/>
    </xf>
    <xf numFmtId="0" fontId="32" fillId="10" borderId="9" xfId="0" applyFont="1" applyFill="1" applyBorder="1"/>
    <xf numFmtId="0" fontId="33" fillId="10" borderId="9" xfId="0" applyFont="1" applyFill="1" applyBorder="1" applyAlignment="1">
      <alignment horizontal="center" vertical="center"/>
    </xf>
    <xf numFmtId="0" fontId="33" fillId="0" borderId="9" xfId="0" applyFont="1" applyBorder="1" applyAlignment="1">
      <alignment horizontal="center" vertical="center" wrapText="1"/>
    </xf>
    <xf numFmtId="0" fontId="33" fillId="0" borderId="10" xfId="0" applyFont="1" applyBorder="1" applyAlignment="1">
      <alignment horizontal="left"/>
    </xf>
    <xf numFmtId="0" fontId="33" fillId="0" borderId="5" xfId="0" applyFont="1" applyBorder="1" applyAlignment="1">
      <alignment horizontal="left"/>
    </xf>
    <xf numFmtId="0" fontId="35" fillId="0" borderId="0" xfId="0" applyFont="1"/>
    <xf numFmtId="164" fontId="2" fillId="2" borderId="0" xfId="3" applyNumberFormat="1" applyFont="1" applyFill="1"/>
    <xf numFmtId="0" fontId="4" fillId="11" borderId="0" xfId="0" applyFont="1" applyFill="1" applyAlignment="1">
      <alignment horizontal="left" vertical="center"/>
    </xf>
    <xf numFmtId="0" fontId="4" fillId="11" borderId="0" xfId="0" applyFont="1" applyFill="1" applyAlignment="1">
      <alignment horizontal="right" vertical="center" wrapText="1"/>
    </xf>
    <xf numFmtId="0" fontId="37" fillId="11" borderId="0" xfId="0" applyFont="1" applyFill="1"/>
    <xf numFmtId="0" fontId="39" fillId="11" borderId="0" xfId="0" applyFont="1" applyFill="1" applyAlignment="1">
      <alignment horizontal="left" vertical="center"/>
    </xf>
    <xf numFmtId="9" fontId="2" fillId="0" borderId="0" xfId="0" applyNumberFormat="1" applyFont="1"/>
    <xf numFmtId="9" fontId="2" fillId="0" borderId="0" xfId="3" applyNumberFormat="1" applyFont="1"/>
    <xf numFmtId="0" fontId="42" fillId="0" borderId="0" xfId="0" applyFont="1" applyAlignment="1">
      <alignment horizontal="left" vertical="center"/>
    </xf>
    <xf numFmtId="0" fontId="4" fillId="3" borderId="0" xfId="0" applyFont="1" applyFill="1" applyAlignment="1">
      <alignment horizontal="left" wrapText="1"/>
    </xf>
    <xf numFmtId="0" fontId="4" fillId="3" borderId="0" xfId="0" applyFont="1" applyFill="1" applyAlignment="1">
      <alignment horizontal="left" vertical="top"/>
    </xf>
    <xf numFmtId="0" fontId="4" fillId="3" borderId="0" xfId="0" applyFont="1" applyFill="1" applyAlignment="1">
      <alignment horizontal="left" vertical="top" wrapText="1"/>
    </xf>
    <xf numFmtId="167" fontId="2" fillId="0" borderId="0" xfId="0" applyNumberFormat="1" applyFont="1"/>
    <xf numFmtId="0" fontId="40" fillId="0" borderId="13" xfId="0" applyFont="1" applyBorder="1" applyAlignment="1">
      <alignment horizontal="justify" vertical="center" wrapText="1"/>
    </xf>
    <xf numFmtId="0" fontId="40" fillId="0" borderId="14" xfId="0" applyFont="1" applyBorder="1" applyAlignment="1">
      <alignment horizontal="justify" vertical="center" wrapText="1"/>
    </xf>
    <xf numFmtId="0" fontId="3" fillId="0" borderId="0" xfId="0" applyFont="1" applyAlignment="1">
      <alignment wrapText="1"/>
    </xf>
    <xf numFmtId="0" fontId="8" fillId="0" borderId="0" xfId="0" applyFont="1" applyAlignment="1">
      <alignment wrapText="1"/>
    </xf>
    <xf numFmtId="0" fontId="40" fillId="0" borderId="11" xfId="0" applyFont="1" applyBorder="1" applyAlignment="1">
      <alignment horizontal="justify" vertical="center" wrapText="1"/>
    </xf>
    <xf numFmtId="0" fontId="40" fillId="0" borderId="12" xfId="0" applyFont="1" applyBorder="1" applyAlignment="1">
      <alignment horizontal="justify" vertical="center" wrapText="1"/>
    </xf>
    <xf numFmtId="0" fontId="40" fillId="0" borderId="0" xfId="0" applyFont="1" applyAlignment="1">
      <alignment horizontal="justify" vertical="center" wrapText="1"/>
    </xf>
    <xf numFmtId="0" fontId="40" fillId="0" borderId="0" xfId="0" applyFont="1" applyAlignment="1">
      <alignment horizontal="justify" vertical="center"/>
    </xf>
    <xf numFmtId="0" fontId="40" fillId="0" borderId="12" xfId="0" applyFont="1" applyBorder="1" applyAlignment="1">
      <alignment vertical="center"/>
    </xf>
    <xf numFmtId="0" fontId="41" fillId="0" borderId="12" xfId="0" applyFont="1" applyBorder="1" applyAlignment="1">
      <alignment horizontal="justify" vertical="center"/>
    </xf>
    <xf numFmtId="0" fontId="41" fillId="0" borderId="12" xfId="0" applyFont="1" applyBorder="1" applyAlignment="1">
      <alignment vertical="center"/>
    </xf>
    <xf numFmtId="0" fontId="2" fillId="0" borderId="0" xfId="0" applyFont="1" applyAlignment="1" applyProtection="1">
      <alignment horizontal="right"/>
      <protection locked="0"/>
    </xf>
    <xf numFmtId="166" fontId="2" fillId="2" borderId="0" xfId="1" applyNumberFormat="1" applyFont="1" applyAlignment="1" applyProtection="1">
      <alignment horizontal="right" vertical="top"/>
      <protection locked="0"/>
    </xf>
    <xf numFmtId="167" fontId="2" fillId="0" borderId="0" xfId="0" applyNumberFormat="1" applyFont="1" applyAlignment="1" applyProtection="1">
      <alignment horizontal="right"/>
      <protection locked="0"/>
    </xf>
    <xf numFmtId="0" fontId="43" fillId="0" borderId="0" xfId="0" applyFont="1"/>
    <xf numFmtId="0" fontId="44" fillId="0" borderId="0" xfId="0" applyFont="1"/>
    <xf numFmtId="10" fontId="2" fillId="2" borderId="0" xfId="3" applyNumberFormat="1" applyFont="1" applyFill="1"/>
    <xf numFmtId="0" fontId="4" fillId="0" borderId="0" xfId="0" applyFont="1" applyAlignment="1">
      <alignment horizontal="right" vertical="center" wrapText="1"/>
    </xf>
    <xf numFmtId="9" fontId="2" fillId="0" borderId="0" xfId="2" applyFont="1" applyFill="1"/>
    <xf numFmtId="166" fontId="2" fillId="5" borderId="0" xfId="0" applyNumberFormat="1" applyFont="1" applyFill="1"/>
    <xf numFmtId="166" fontId="5" fillId="5" borderId="0" xfId="0" applyNumberFormat="1" applyFont="1" applyFill="1"/>
    <xf numFmtId="49" fontId="27" fillId="12" borderId="4" xfId="0" applyNumberFormat="1" applyFont="1" applyFill="1" applyBorder="1" applyAlignment="1">
      <alignment vertical="center" wrapText="1"/>
    </xf>
    <xf numFmtId="49" fontId="28" fillId="12" borderId="4" xfId="0" applyNumberFormat="1" applyFont="1" applyFill="1" applyBorder="1" applyAlignment="1">
      <alignment horizontal="left" vertical="top" wrapText="1"/>
    </xf>
    <xf numFmtId="49" fontId="2" fillId="12" borderId="4" xfId="0" applyNumberFormat="1" applyFont="1" applyFill="1" applyBorder="1" applyAlignment="1">
      <alignment horizontal="center" vertical="center" wrapText="1"/>
    </xf>
    <xf numFmtId="0" fontId="2" fillId="2" borderId="0" xfId="1" applyNumberFormat="1" applyFont="1"/>
    <xf numFmtId="0" fontId="2" fillId="2" borderId="0" xfId="1" applyNumberFormat="1" applyFont="1" applyProtection="1">
      <protection locked="0"/>
    </xf>
    <xf numFmtId="10" fontId="2" fillId="13" borderId="0" xfId="3" applyNumberFormat="1" applyFont="1" applyFill="1"/>
    <xf numFmtId="166" fontId="2" fillId="13" borderId="0" xfId="0" applyNumberFormat="1" applyFont="1" applyFill="1"/>
    <xf numFmtId="166" fontId="36" fillId="13" borderId="0" xfId="0" applyNumberFormat="1" applyFont="1" applyFill="1"/>
    <xf numFmtId="164" fontId="2" fillId="13" borderId="0" xfId="3" applyNumberFormat="1" applyFont="1" applyFill="1"/>
    <xf numFmtId="0" fontId="45" fillId="0" borderId="0" xfId="0" applyFont="1"/>
    <xf numFmtId="0" fontId="46" fillId="0" borderId="0" xfId="0" applyFont="1"/>
    <xf numFmtId="0" fontId="47" fillId="3" borderId="0" xfId="0" applyFont="1" applyFill="1" applyAlignment="1">
      <alignment horizontal="left"/>
    </xf>
    <xf numFmtId="0" fontId="47" fillId="3" borderId="0" xfId="0" applyFont="1" applyFill="1" applyAlignment="1">
      <alignment horizontal="right"/>
    </xf>
    <xf numFmtId="0" fontId="46" fillId="0" borderId="0" xfId="0" applyFont="1" applyAlignment="1">
      <alignment wrapText="1"/>
    </xf>
    <xf numFmtId="9" fontId="46" fillId="2" borderId="5" xfId="2" applyFont="1" applyFill="1" applyBorder="1" applyAlignment="1" applyProtection="1">
      <alignment vertical="center"/>
      <protection locked="0"/>
    </xf>
    <xf numFmtId="164" fontId="0" fillId="0" borderId="0" xfId="3" applyNumberFormat="1" applyFont="1"/>
    <xf numFmtId="0" fontId="50" fillId="0" borderId="0" xfId="0" applyFont="1"/>
    <xf numFmtId="0" fontId="45" fillId="0" borderId="0" xfId="0" applyFont="1" applyAlignment="1">
      <alignment wrapText="1"/>
    </xf>
    <xf numFmtId="164" fontId="47" fillId="3" borderId="0" xfId="3" applyNumberFormat="1" applyFont="1" applyFill="1" applyBorder="1" applyAlignment="1">
      <alignment horizontal="right"/>
    </xf>
    <xf numFmtId="164" fontId="46" fillId="5" borderId="0" xfId="3" applyNumberFormat="1" applyFont="1" applyFill="1"/>
    <xf numFmtId="0" fontId="46" fillId="0" borderId="15" xfId="0" applyFont="1" applyBorder="1"/>
    <xf numFmtId="164" fontId="46" fillId="5" borderId="15" xfId="3" applyNumberFormat="1" applyFont="1" applyFill="1" applyBorder="1"/>
    <xf numFmtId="0" fontId="51" fillId="0" borderId="0" xfId="0" applyFont="1"/>
    <xf numFmtId="0" fontId="0" fillId="0" borderId="15" xfId="0" applyBorder="1"/>
    <xf numFmtId="164" fontId="0" fillId="5" borderId="15" xfId="3" applyNumberFormat="1" applyFont="1" applyFill="1" applyBorder="1"/>
    <xf numFmtId="0" fontId="52" fillId="0" borderId="16" xfId="0" applyFont="1" applyBorder="1"/>
    <xf numFmtId="164" fontId="52" fillId="5" borderId="16" xfId="3" applyNumberFormat="1" applyFont="1" applyFill="1" applyBorder="1"/>
    <xf numFmtId="0" fontId="53" fillId="5" borderId="3" xfId="0" applyFont="1" applyFill="1" applyBorder="1" applyAlignment="1">
      <alignment horizontal="center"/>
    </xf>
    <xf numFmtId="0" fontId="53" fillId="5" borderId="4" xfId="0" applyFont="1" applyFill="1" applyBorder="1" applyAlignment="1">
      <alignment horizontal="center"/>
    </xf>
    <xf numFmtId="0" fontId="46" fillId="5" borderId="3" xfId="0" applyFont="1" applyFill="1" applyBorder="1" applyAlignment="1">
      <alignment horizontal="center"/>
    </xf>
    <xf numFmtId="0" fontId="46" fillId="5" borderId="4" xfId="0" applyFont="1" applyFill="1" applyBorder="1" applyAlignment="1">
      <alignment horizontal="center"/>
    </xf>
    <xf numFmtId="168" fontId="46" fillId="5" borderId="3" xfId="4" applyNumberFormat="1" applyFont="1" applyFill="1" applyBorder="1"/>
    <xf numFmtId="3" fontId="46" fillId="5" borderId="3" xfId="4" applyNumberFormat="1" applyFont="1" applyFill="1" applyBorder="1" applyAlignment="1">
      <alignment horizontal="center" vertical="center"/>
    </xf>
    <xf numFmtId="3" fontId="0" fillId="0" borderId="0" xfId="0" applyNumberFormat="1"/>
    <xf numFmtId="0" fontId="11" fillId="0" borderId="2" xfId="0" applyFont="1" applyBorder="1" applyAlignment="1">
      <alignment horizontal="right"/>
    </xf>
    <xf numFmtId="0" fontId="11" fillId="0" borderId="2" xfId="0" applyFont="1" applyBorder="1" applyAlignment="1">
      <alignment horizontal="right" vertical="center"/>
    </xf>
    <xf numFmtId="0" fontId="11" fillId="0" borderId="0" xfId="0" applyFont="1" applyAlignment="1">
      <alignment horizontal="right"/>
    </xf>
    <xf numFmtId="3" fontId="0" fillId="13" borderId="0" xfId="0" applyNumberFormat="1" applyFill="1"/>
    <xf numFmtId="9" fontId="2" fillId="13" borderId="0" xfId="2" applyFont="1" applyFill="1"/>
    <xf numFmtId="166" fontId="2" fillId="2" borderId="0" xfId="1" applyNumberFormat="1" applyFont="1" applyAlignment="1">
      <alignment vertical="top"/>
    </xf>
    <xf numFmtId="164" fontId="2" fillId="2" borderId="0" xfId="3" applyNumberFormat="1" applyFont="1" applyFill="1" applyAlignment="1">
      <alignment vertical="top"/>
    </xf>
    <xf numFmtId="0" fontId="0" fillId="0" borderId="0" xfId="0" applyAlignment="1">
      <alignment vertical="top"/>
    </xf>
    <xf numFmtId="0" fontId="53" fillId="5" borderId="3" xfId="0" applyFont="1" applyFill="1" applyBorder="1" applyAlignment="1">
      <alignment horizontal="center" vertical="top"/>
    </xf>
    <xf numFmtId="0" fontId="53" fillId="5" borderId="4" xfId="0" applyFont="1" applyFill="1" applyBorder="1" applyAlignment="1">
      <alignment horizontal="center" vertical="top"/>
    </xf>
    <xf numFmtId="0" fontId="11" fillId="0" borderId="2" xfId="0" applyFont="1" applyBorder="1" applyAlignment="1">
      <alignment horizontal="right" vertical="top"/>
    </xf>
    <xf numFmtId="0" fontId="46" fillId="5" borderId="3" xfId="0" applyFont="1" applyFill="1" applyBorder="1" applyAlignment="1">
      <alignment horizontal="center" vertical="top"/>
    </xf>
    <xf numFmtId="0" fontId="2" fillId="0" borderId="0" xfId="0" applyFont="1" applyAlignment="1">
      <alignment vertical="top"/>
    </xf>
    <xf numFmtId="0" fontId="2" fillId="0" borderId="0" xfId="0" applyFont="1" applyAlignment="1">
      <alignment horizontal="left"/>
    </xf>
    <xf numFmtId="166" fontId="46" fillId="5" borderId="3" xfId="0" applyNumberFormat="1" applyFont="1" applyFill="1" applyBorder="1" applyAlignment="1">
      <alignment horizontal="center" vertical="top"/>
    </xf>
    <xf numFmtId="166" fontId="2" fillId="5" borderId="4" xfId="0" applyNumberFormat="1" applyFont="1" applyFill="1" applyBorder="1" applyAlignment="1">
      <alignment vertical="top"/>
    </xf>
    <xf numFmtId="0" fontId="11" fillId="0" borderId="0" xfId="0" applyFont="1" applyAlignment="1">
      <alignment horizontal="right" vertical="top"/>
    </xf>
    <xf numFmtId="166" fontId="2" fillId="5" borderId="0" xfId="0" applyNumberFormat="1" applyFont="1" applyFill="1" applyAlignment="1">
      <alignment vertical="top"/>
    </xf>
    <xf numFmtId="0" fontId="46" fillId="5" borderId="4" xfId="0" applyFont="1" applyFill="1" applyBorder="1" applyAlignment="1">
      <alignment horizontal="center" vertical="top"/>
    </xf>
    <xf numFmtId="0" fontId="33" fillId="4" borderId="9" xfId="0" applyFont="1" applyFill="1" applyBorder="1" applyAlignment="1">
      <alignment horizontal="center" vertical="center"/>
    </xf>
    <xf numFmtId="0" fontId="48" fillId="4" borderId="0" xfId="0" applyFont="1" applyFill="1" applyAlignment="1">
      <alignment vertical="center" wrapText="1"/>
    </xf>
    <xf numFmtId="0" fontId="0" fillId="4" borderId="0" xfId="0" applyFill="1" applyAlignment="1">
      <alignment vertical="center" wrapText="1"/>
    </xf>
    <xf numFmtId="0" fontId="11" fillId="4" borderId="0" xfId="0" applyFont="1" applyFill="1" applyAlignment="1">
      <alignment vertical="center" wrapText="1"/>
    </xf>
    <xf numFmtId="0" fontId="18" fillId="0" borderId="0" xfId="0" applyFont="1" applyAlignment="1">
      <alignment horizontal="left" vertical="top" wrapText="1"/>
    </xf>
    <xf numFmtId="49" fontId="19" fillId="4" borderId="0" xfId="0" applyNumberFormat="1" applyFont="1" applyFill="1" applyAlignment="1">
      <alignment horizontal="left" vertical="top" wrapText="1"/>
    </xf>
    <xf numFmtId="49" fontId="25" fillId="4" borderId="0" xfId="0" applyNumberFormat="1" applyFont="1" applyFill="1" applyAlignment="1">
      <alignment horizontal="left" vertical="top" wrapText="1"/>
    </xf>
    <xf numFmtId="49" fontId="17" fillId="4" borderId="0" xfId="0" applyNumberFormat="1" applyFont="1" applyFill="1" applyAlignment="1">
      <alignment horizontal="left" vertical="top" wrapText="1"/>
    </xf>
    <xf numFmtId="0" fontId="47" fillId="0" borderId="0" xfId="0" applyFont="1" applyAlignment="1">
      <alignment horizontal="center"/>
    </xf>
    <xf numFmtId="0" fontId="47" fillId="3" borderId="1" xfId="0" applyFont="1" applyFill="1" applyBorder="1" applyAlignment="1">
      <alignment vertical="top"/>
    </xf>
    <xf numFmtId="0" fontId="23" fillId="4" borderId="0" xfId="0" applyFont="1" applyFill="1" applyAlignment="1">
      <alignment vertical="center" wrapText="1"/>
    </xf>
    <xf numFmtId="0" fontId="47" fillId="3" borderId="1" xfId="0" applyFont="1" applyFill="1" applyBorder="1" applyAlignment="1">
      <alignment horizontal="center" vertical="top"/>
    </xf>
    <xf numFmtId="0" fontId="6" fillId="0" borderId="0" xfId="0" applyFont="1" applyAlignment="1">
      <alignment horizontal="center"/>
    </xf>
    <xf numFmtId="0" fontId="6" fillId="3" borderId="1" xfId="0" applyFont="1" applyFill="1" applyBorder="1" applyAlignment="1">
      <alignment horizontal="center"/>
    </xf>
  </cellXfs>
  <cellStyles count="5">
    <cellStyle name="20 % - Farve5" xfId="1" builtinId="46"/>
    <cellStyle name="Komma" xfId="4" builtinId="3"/>
    <cellStyle name="Normal" xfId="0" builtinId="0"/>
    <cellStyle name="Procent" xfId="2" builtinId="5"/>
    <cellStyle name="Valuta" xfId="3" builtinId="4"/>
  </cellStyles>
  <dxfs count="14">
    <dxf>
      <font>
        <strike val="0"/>
        <outline val="0"/>
        <shadow val="0"/>
        <u val="none"/>
        <vertAlign val="baseline"/>
        <sz val="11"/>
        <name val="Times New Roman"/>
        <family val="1"/>
        <scheme val="none"/>
      </font>
      <numFmt numFmtId="30" formatCode="@"/>
      <alignment textRotation="0" wrapText="1"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Times New Roman"/>
        <family val="1"/>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1"/>
        <name val="Times New Roman"/>
        <family val="1"/>
        <scheme val="none"/>
      </font>
      <numFmt numFmtId="30" formatCode="@"/>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000000"/>
        </top>
      </border>
    </dxf>
    <dxf>
      <font>
        <strike val="0"/>
        <outline val="0"/>
        <shadow val="0"/>
        <u val="none"/>
        <vertAlign val="baseline"/>
        <sz val="11"/>
        <name val="Times New Roman"/>
        <family val="1"/>
        <scheme val="none"/>
      </font>
      <numFmt numFmtId="30" formatCode="@"/>
      <alignment textRotation="0" wrapText="1" justifyLastLine="0" shrinkToFit="0" readingOrder="0"/>
    </dxf>
    <dxf>
      <border outline="0">
        <bottom style="thin">
          <color rgb="FF000000"/>
        </bottom>
      </border>
    </dxf>
    <dxf>
      <font>
        <b/>
        <strike val="0"/>
        <outline val="0"/>
        <shadow val="0"/>
        <u val="none"/>
        <vertAlign val="baseline"/>
        <sz val="11"/>
        <color theme="0"/>
        <name val="Times New Roman"/>
        <family val="1"/>
        <scheme val="none"/>
      </font>
      <fill>
        <patternFill patternType="solid">
          <fgColor indexed="64"/>
          <bgColor rgb="FF002060"/>
        </patternFill>
      </fill>
    </dxf>
    <dxf>
      <font>
        <strike val="0"/>
        <outline val="0"/>
        <shadow val="0"/>
        <u val="none"/>
        <vertAlign val="baseline"/>
        <sz val="11"/>
        <name val="Times New Roman"/>
        <family val="1"/>
        <scheme val="none"/>
      </font>
      <numFmt numFmtId="30" formatCode="@"/>
      <alignment textRotation="0" wrapText="1"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Times New Roman"/>
        <family val="1"/>
        <scheme val="none"/>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1"/>
        <name val="Times New Roman"/>
        <family val="1"/>
        <scheme val="none"/>
      </font>
      <numFmt numFmtId="30" formatCode="@"/>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font>
        <strike val="0"/>
        <outline val="0"/>
        <shadow val="0"/>
        <u val="none"/>
        <vertAlign val="baseline"/>
        <sz val="11"/>
        <name val="Times New Roman"/>
        <family val="1"/>
        <scheme val="none"/>
      </font>
      <numFmt numFmtId="30" formatCode="@"/>
      <alignment textRotation="0" wrapText="1" justifyLastLine="0" shrinkToFit="0" readingOrder="0"/>
    </dxf>
    <dxf>
      <border outline="0">
        <bottom style="thin">
          <color indexed="64"/>
        </bottom>
      </border>
    </dxf>
    <dxf>
      <font>
        <b/>
        <strike val="0"/>
        <outline val="0"/>
        <shadow val="0"/>
        <u val="none"/>
        <vertAlign val="baseline"/>
        <sz val="11"/>
        <color theme="0"/>
        <name val="Times New Roman"/>
        <family val="1"/>
        <scheme val="none"/>
      </font>
      <fill>
        <patternFill patternType="solid">
          <fgColor indexed="64"/>
          <bgColor rgb="FF002060"/>
        </patternFill>
      </fill>
    </dxf>
  </dxfs>
  <tableStyles count="0" defaultTableStyle="TableStyleMedium2" defaultPivotStyle="PivotStyleLight16"/>
  <colors>
    <mruColors>
      <color rgb="FFEC8C8C"/>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7</xdr:row>
      <xdr:rowOff>167640</xdr:rowOff>
    </xdr:from>
    <xdr:to>
      <xdr:col>7</xdr:col>
      <xdr:colOff>657225</xdr:colOff>
      <xdr:row>10</xdr:row>
      <xdr:rowOff>177165</xdr:rowOff>
    </xdr:to>
    <xdr:sp macro="" textlink="">
      <xdr:nvSpPr>
        <xdr:cNvPr id="2" name="Tekstfelt 1">
          <a:extLst>
            <a:ext uri="{FF2B5EF4-FFF2-40B4-BE49-F238E27FC236}">
              <a16:creationId xmlns:a16="http://schemas.microsoft.com/office/drawing/2014/main" id="{4884F588-4D4F-450C-9DFE-472D87B3D828}"/>
            </a:ext>
          </a:extLst>
        </xdr:cNvPr>
        <xdr:cNvSpPr txBox="1"/>
      </xdr:nvSpPr>
      <xdr:spPr>
        <a:xfrm>
          <a:off x="0" y="1431290"/>
          <a:ext cx="4987925" cy="55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spcAft>
              <a:spcPts val="1200"/>
            </a:spcAft>
          </a:pPr>
          <a:r>
            <a:rPr lang="da-DK" sz="2400">
              <a:effectLst/>
              <a:latin typeface="+mn-lt"/>
              <a:ea typeface="Times New Roman" panose="02020603050405020304" pitchFamily="18" charset="0"/>
              <a:cs typeface="Arial" panose="020B0604020202020204" pitchFamily="34" charset="0"/>
            </a:rPr>
            <a:t>Bilag 20.a - Leverandørens priser</a:t>
          </a:r>
        </a:p>
        <a:p>
          <a:endParaRPr lang="da-DK" sz="1100">
            <a:latin typeface="+mn-lt"/>
          </a:endParaRPr>
        </a:p>
      </xdr:txBody>
    </xdr:sp>
    <xdr:clientData/>
  </xdr:twoCellAnchor>
  <xdr:twoCellAnchor>
    <xdr:from>
      <xdr:col>0</xdr:col>
      <xdr:colOff>57966</xdr:colOff>
      <xdr:row>12</xdr:row>
      <xdr:rowOff>44809</xdr:rowOff>
    </xdr:from>
    <xdr:to>
      <xdr:col>9</xdr:col>
      <xdr:colOff>82550</xdr:colOff>
      <xdr:row>55</xdr:row>
      <xdr:rowOff>152400</xdr:rowOff>
    </xdr:to>
    <xdr:sp macro="" textlink="">
      <xdr:nvSpPr>
        <xdr:cNvPr id="3" name="Tekstfelt 2">
          <a:extLst>
            <a:ext uri="{FF2B5EF4-FFF2-40B4-BE49-F238E27FC236}">
              <a16:creationId xmlns:a16="http://schemas.microsoft.com/office/drawing/2014/main" id="{D77F956B-AC56-4CFA-AC3C-F5E2D6EF66EC}"/>
            </a:ext>
          </a:extLst>
        </xdr:cNvPr>
        <xdr:cNvSpPr txBox="1"/>
      </xdr:nvSpPr>
      <xdr:spPr>
        <a:xfrm>
          <a:off x="57966" y="2216509"/>
          <a:ext cx="5844359" cy="788951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r>
            <a:rPr lang="da-DK" sz="1100" b="1" i="1">
              <a:solidFill>
                <a:schemeClr val="dk1"/>
              </a:solidFill>
              <a:effectLst/>
              <a:latin typeface="+mn-lt"/>
              <a:ea typeface="+mn-ea"/>
              <a:cs typeface="Times New Roman" panose="02020603050405020304" pitchFamily="18" charset="0"/>
            </a:rPr>
            <a:t>[Vejledning til Tilbudsgiver</a:t>
          </a:r>
          <a:endParaRPr lang="da-DK" sz="1100">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Vejledning til Tilbudsgiver er angivet med kursiv i kantede</a:t>
          </a:r>
          <a:r>
            <a:rPr lang="da-DK" sz="1100" i="1" baseline="0">
              <a:solidFill>
                <a:schemeClr val="dk1"/>
              </a:solidFill>
              <a:effectLst/>
              <a:latin typeface="+mn-lt"/>
              <a:ea typeface="+mn-ea"/>
              <a:cs typeface="Times New Roman" panose="02020603050405020304" pitchFamily="18" charset="0"/>
            </a:rPr>
            <a:t> parenteser </a:t>
          </a:r>
          <a:r>
            <a:rPr lang="da-DK" sz="1100" i="1">
              <a:solidFill>
                <a:schemeClr val="dk1"/>
              </a:solidFill>
              <a:effectLst/>
              <a:latin typeface="+mn-lt"/>
              <a:ea typeface="+mn-ea"/>
              <a:cs typeface="Times New Roman" panose="02020603050405020304" pitchFamily="18" charset="0"/>
            </a:rPr>
            <a:t>som denne. Ud over denne generelle vejledning indeholder bilaget en række specifikke vejledningstekster til Tilbudsgiver (markeret med gul).</a:t>
          </a:r>
          <a:endParaRPr lang="da-DK" sz="1100" i="1">
            <a:solidFill>
              <a:sysClr val="windowText" lastClr="000000"/>
            </a:solidFill>
            <a:effectLst/>
            <a:latin typeface="+mn-lt"/>
            <a:ea typeface="+mn-ea"/>
            <a:cs typeface="Times New Roman" panose="02020603050405020304" pitchFamily="18" charset="0"/>
          </a:endParaRPr>
        </a:p>
        <a:p>
          <a:pPr hangingPunct="0"/>
          <a:endParaRPr lang="da-DK" sz="1100" i="1">
            <a:solidFill>
              <a:sysClr val="windowText" lastClr="000000"/>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r>
            <a:rPr lang="da-DK" sz="1100" i="1">
              <a:solidFill>
                <a:sysClr val="windowText" lastClr="000000"/>
              </a:solidFill>
              <a:effectLst/>
              <a:latin typeface="+mn-lt"/>
              <a:ea typeface="+mn-ea"/>
              <a:cs typeface="Times New Roman" panose="02020603050405020304" pitchFamily="18" charset="0"/>
            </a:rPr>
            <a:t>Bortset</a:t>
          </a:r>
          <a:r>
            <a:rPr lang="da-DK" sz="1100" i="1" baseline="0">
              <a:solidFill>
                <a:sysClr val="windowText" lastClr="000000"/>
              </a:solidFill>
              <a:effectLst/>
              <a:latin typeface="+mn-lt"/>
              <a:ea typeface="+mn-ea"/>
              <a:cs typeface="Times New Roman" panose="02020603050405020304" pitchFamily="18" charset="0"/>
            </a:rPr>
            <a:t> fra de med lyseblåt markerede celler, har bilaget i sin helhed karakter af forhandlingskrav (FK), jf. nærmere herom i udbudsbetingelserne, og forudsættes derfor ikke udfyldt eller suppleret af tilbudsgiver. De med lyseblå</a:t>
          </a:r>
          <a:r>
            <a:rPr lang="da-DK" sz="1100" i="1">
              <a:solidFill>
                <a:schemeClr val="dk1"/>
              </a:solidFill>
              <a:effectLst/>
              <a:latin typeface="+mn-lt"/>
              <a:ea typeface="+mn-ea"/>
              <a:cs typeface="+mn-cs"/>
            </a:rPr>
            <a:t>I markerede</a:t>
          </a:r>
          <a:r>
            <a:rPr lang="da-DK" sz="1100" i="1" baseline="0">
              <a:solidFill>
                <a:schemeClr val="dk1"/>
              </a:solidFill>
              <a:effectLst/>
              <a:latin typeface="+mn-lt"/>
              <a:ea typeface="+mn-ea"/>
              <a:cs typeface="+mn-cs"/>
            </a:rPr>
            <a:t> celler udgør evalueringskrav (EK), som bedes udfyldt af Tilbudsgiver som en del af tilbuddet, og som udgør grundlaget for den tilbudsevalueringstekniske pris. </a:t>
          </a:r>
          <a:r>
            <a:rPr lang="da-DK" sz="1100" i="1" baseline="0">
              <a:solidFill>
                <a:srgbClr val="FF0000"/>
              </a:solidFill>
              <a:effectLst/>
              <a:latin typeface="+mn-lt"/>
              <a:ea typeface="+mn-ea"/>
              <a:cs typeface="+mn-cs"/>
            </a:rPr>
            <a:t>Bemærk, at grå celler beregnes automatisk på baggrund af Tilbudsgiver enhedspriser eller er udfyldt med skønnede værdier. </a:t>
          </a:r>
          <a:endParaRPr lang="da-DK" sz="1100" i="0">
            <a:solidFill>
              <a:srgbClr val="FF0000"/>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 </a:t>
          </a:r>
          <a:endParaRPr lang="da-DK" sz="1100">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Tilbudsgiver skal i dette Bilag 20.a i de blå felter anføre priser i overensstemmelse med Bilag 20 (Vederlag)</a:t>
          </a:r>
          <a:r>
            <a:rPr lang="da-DK" sz="1100" i="1" baseline="0">
              <a:solidFill>
                <a:schemeClr val="dk1"/>
              </a:solidFill>
              <a:effectLst/>
              <a:latin typeface="+mn-lt"/>
              <a:ea typeface="+mn-ea"/>
              <a:cs typeface="Times New Roman" panose="02020603050405020304" pitchFamily="18" charset="0"/>
            </a:rPr>
            <a:t> og </a:t>
          </a:r>
          <a:r>
            <a:rPr lang="da-DK" sz="1100" i="1">
              <a:solidFill>
                <a:schemeClr val="dk1"/>
              </a:solidFill>
              <a:effectLst/>
              <a:latin typeface="+mn-lt"/>
              <a:ea typeface="+mn-ea"/>
              <a:cs typeface="Times New Roman" panose="02020603050405020304" pitchFamily="18" charset="0"/>
            </a:rPr>
            <a:t>i overensstemmelse med den specifikke vejledning heri. </a:t>
          </a:r>
        </a:p>
        <a:p>
          <a:pPr hangingPunct="0"/>
          <a:endParaRPr lang="da-DK" sz="1100" i="1">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Tilbudsgiver skal som en del af tilbuddet udfylde følgende fa</a:t>
          </a:r>
          <a:r>
            <a:rPr lang="da-DK" sz="1100" i="1" baseline="0">
              <a:solidFill>
                <a:schemeClr val="dk1"/>
              </a:solidFill>
              <a:effectLst/>
              <a:latin typeface="+mn-lt"/>
              <a:ea typeface="+mn-ea"/>
              <a:cs typeface="Times New Roman" panose="02020603050405020304" pitchFamily="18" charset="0"/>
            </a:rPr>
            <a:t>ner (nummerering i forhold til Bilag 20 (Vederlag) fremgår af parentes):</a:t>
          </a:r>
        </a:p>
        <a:p>
          <a:pPr hangingPunct="0"/>
          <a:endParaRPr lang="da-DK" sz="1100" i="1" baseline="0">
            <a:solidFill>
              <a:schemeClr val="dk1"/>
            </a:solidFill>
            <a:effectLst/>
            <a:latin typeface="+mn-lt"/>
            <a:ea typeface="+mn-ea"/>
            <a:cs typeface="Times New Roman" panose="02020603050405020304" pitchFamily="18" charset="0"/>
          </a:endParaRPr>
        </a:p>
        <a:p>
          <a:pPr hangingPunct="0"/>
          <a:r>
            <a:rPr lang="da-DK" sz="1100" i="1" baseline="0">
              <a:solidFill>
                <a:schemeClr val="dk1"/>
              </a:solidFill>
              <a:effectLst/>
              <a:latin typeface="+mn-lt"/>
              <a:ea typeface="+mn-ea"/>
              <a:cs typeface="Times New Roman" panose="02020603050405020304" pitchFamily="18" charset="0"/>
            </a:rPr>
            <a:t>Indledende Ydelser</a:t>
          </a:r>
        </a:p>
        <a:p>
          <a:pPr hangingPunct="0"/>
          <a:r>
            <a:rPr lang="da-DK" sz="1100" i="1" baseline="0">
              <a:solidFill>
                <a:schemeClr val="dk1"/>
              </a:solidFill>
              <a:effectLst/>
              <a:latin typeface="+mn-lt"/>
              <a:ea typeface="+mn-ea"/>
              <a:cs typeface="Times New Roman" panose="02020603050405020304" pitchFamily="18" charset="0"/>
            </a:rPr>
            <a:t>Hybrid Cloud Standard Services</a:t>
          </a:r>
        </a:p>
        <a:p>
          <a:pPr hangingPunct="0"/>
          <a:r>
            <a:rPr lang="da-DK" sz="1100" i="1" baseline="0">
              <a:solidFill>
                <a:schemeClr val="dk1"/>
              </a:solidFill>
              <a:effectLst/>
              <a:latin typeface="+mn-lt"/>
              <a:ea typeface="+mn-ea"/>
              <a:cs typeface="Times New Roman" panose="02020603050405020304" pitchFamily="18" charset="0"/>
            </a:rPr>
            <a:t>Hybrid Cloud Custom Services</a:t>
          </a:r>
        </a:p>
        <a:p>
          <a:pPr hangingPunct="0"/>
          <a:r>
            <a:rPr lang="da-DK" sz="1100" i="1" baseline="0">
              <a:solidFill>
                <a:schemeClr val="dk1"/>
              </a:solidFill>
              <a:effectLst/>
              <a:latin typeface="+mn-lt"/>
              <a:ea typeface="+mn-ea"/>
              <a:cs typeface="Times New Roman" panose="02020603050405020304" pitchFamily="18" charset="0"/>
            </a:rPr>
            <a:t>Samlet pris for drift af STS</a:t>
          </a:r>
        </a:p>
        <a:p>
          <a:pPr hangingPunct="0"/>
          <a:r>
            <a:rPr lang="da-DK" sz="1100" i="1" baseline="0">
              <a:solidFill>
                <a:schemeClr val="dk1"/>
              </a:solidFill>
              <a:effectLst/>
              <a:latin typeface="+mn-lt"/>
              <a:ea typeface="+mn-ea"/>
              <a:cs typeface="Times New Roman" panose="02020603050405020304" pitchFamily="18" charset="0"/>
            </a:rPr>
            <a:t>Support</a:t>
          </a:r>
        </a:p>
        <a:p>
          <a:pPr hangingPunct="0"/>
          <a:r>
            <a:rPr lang="da-DK" sz="1100" i="1" baseline="0">
              <a:solidFill>
                <a:schemeClr val="dk1"/>
              </a:solidFill>
              <a:effectLst/>
              <a:latin typeface="+mn-lt"/>
              <a:ea typeface="+mn-ea"/>
              <a:cs typeface="Times New Roman" panose="02020603050405020304" pitchFamily="18" charset="0"/>
            </a:rPr>
            <a:t>Tværgående ydelser</a:t>
          </a:r>
        </a:p>
        <a:p>
          <a:pPr hangingPunct="0"/>
          <a:r>
            <a:rPr lang="da-DK" sz="1100" i="1" baseline="0">
              <a:solidFill>
                <a:schemeClr val="dk1"/>
              </a:solidFill>
              <a:effectLst/>
              <a:latin typeface="+mn-lt"/>
              <a:ea typeface="+mn-ea"/>
              <a:cs typeface="Times New Roman" panose="02020603050405020304" pitchFamily="18" charset="0"/>
            </a:rPr>
            <a:t>Standardbestillingsydelser</a:t>
          </a:r>
        </a:p>
        <a:p>
          <a:pPr hangingPunct="0"/>
          <a:r>
            <a:rPr lang="da-DK" sz="1100" i="1" baseline="0">
              <a:solidFill>
                <a:schemeClr val="dk1"/>
              </a:solidFill>
              <a:effectLst/>
              <a:latin typeface="+mn-lt"/>
              <a:ea typeface="+mn-ea"/>
              <a:cs typeface="Times New Roman" panose="02020603050405020304" pitchFamily="18" charset="0"/>
            </a:rPr>
            <a:t>Timepriser </a:t>
          </a:r>
          <a:endParaRPr lang="da-DK" sz="1100" i="1" baseline="0">
            <a:solidFill>
              <a:schemeClr val="dk1"/>
            </a:solidFill>
            <a:effectLst/>
            <a:latin typeface="+mn-lt"/>
            <a:ea typeface="+mn-ea"/>
            <a:cs typeface="+mn-cs"/>
          </a:endParaRPr>
        </a:p>
        <a:p>
          <a:pPr hangingPunct="0"/>
          <a:r>
            <a:rPr lang="da-DK" sz="1100" i="1" baseline="0">
              <a:solidFill>
                <a:schemeClr val="dk1"/>
              </a:solidFill>
              <a:effectLst/>
              <a:latin typeface="+mn-lt"/>
              <a:ea typeface="+mn-ea"/>
              <a:cs typeface="+mn-cs"/>
            </a:rPr>
            <a:t>Optioner</a:t>
          </a:r>
        </a:p>
        <a:p>
          <a:pPr hangingPunct="0"/>
          <a:endParaRPr lang="da-DK" sz="1100" i="1" baseline="0">
            <a:solidFill>
              <a:schemeClr val="dk1"/>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endParaRPr lang="da-DK" sz="1100" i="1" baseline="0">
            <a:solidFill>
              <a:schemeClr val="dk1"/>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r>
            <a:rPr lang="da-DK" sz="1100" i="1" baseline="0">
              <a:solidFill>
                <a:srgbClr val="FF0000"/>
              </a:solidFill>
              <a:effectLst/>
              <a:latin typeface="+mn-lt"/>
              <a:ea typeface="+mn-ea"/>
              <a:cs typeface="+mn-cs"/>
            </a:rPr>
            <a:t>Det skal bemærkes, at </a:t>
          </a:r>
          <a:r>
            <a:rPr lang="da-DK" sz="1100" i="1">
              <a:solidFill>
                <a:srgbClr val="FF0000"/>
              </a:solidFill>
              <a:effectLst/>
              <a:latin typeface="+mn-lt"/>
              <a:ea typeface="+mn-ea"/>
              <a:cs typeface="+mn-cs"/>
            </a:rPr>
            <a:t>kontraktår løber fra Transtionsdagen.</a:t>
          </a:r>
        </a:p>
        <a:p>
          <a:pPr hangingPunct="0"/>
          <a:endParaRPr lang="da-DK" sz="1100" i="1" baseline="0">
            <a:solidFill>
              <a:schemeClr val="dk1"/>
            </a:solidFill>
            <a:effectLst/>
            <a:latin typeface="+mn-lt"/>
            <a:ea typeface="+mn-ea"/>
            <a:cs typeface="Times New Roman" panose="02020603050405020304" pitchFamily="18" charset="0"/>
          </a:endParaRPr>
        </a:p>
        <a:p>
          <a:pPr hangingPunct="0"/>
          <a:r>
            <a:rPr lang="da-DK" sz="1100" i="1" baseline="0">
              <a:solidFill>
                <a:schemeClr val="dk1"/>
              </a:solidFill>
              <a:effectLst/>
              <a:latin typeface="+mn-lt"/>
              <a:ea typeface="+mn-ea"/>
              <a:cs typeface="Times New Roman" panose="02020603050405020304" pitchFamily="18" charset="0"/>
            </a:rPr>
            <a:t>Såfremt Leverandøren ikke tager særskilt vederlag for en given enhed, kan Tilbudsgiver angive DKK 0 for den pågældende enhed. Såfremt en enhedspris ikke er udfyldt, anses den pågældende enhed for tilbudt af Tilbudsgiver til </a:t>
          </a:r>
          <a:r>
            <a:rPr lang="da-DK" sz="1100" i="1" baseline="0">
              <a:solidFill>
                <a:sysClr val="windowText" lastClr="000000"/>
              </a:solidFill>
              <a:effectLst/>
              <a:latin typeface="+mn-lt"/>
              <a:ea typeface="+mn-ea"/>
              <a:cs typeface="Times New Roman" panose="02020603050405020304" pitchFamily="18" charset="0"/>
            </a:rPr>
            <a:t>DKK 0 og skal leveres til 0 kr. under kontrakten.</a:t>
          </a:r>
        </a:p>
        <a:p>
          <a:pPr hangingPunct="0"/>
          <a:endParaRPr lang="da-DK" sz="1100" i="1">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Alle</a:t>
          </a:r>
          <a:r>
            <a:rPr lang="da-DK" sz="1100" i="1" baseline="0">
              <a:solidFill>
                <a:schemeClr val="dk1"/>
              </a:solidFill>
              <a:effectLst/>
              <a:latin typeface="+mn-lt"/>
              <a:ea typeface="+mn-ea"/>
              <a:cs typeface="Times New Roman" panose="02020603050405020304" pitchFamily="18" charset="0"/>
            </a:rPr>
            <a:t> vederlag skal angives i danske kroner (DKK) inklusive alle gældende skatter og afgifter på tidspunktet for Kontraktens indgåelse, men eksklusive moms. Tilbudsgivers vederlag er inklusive alt, medmindre det i relation til en given ydelse mv. udtrykkeligt er angivet, at Tilbudsgiver er berettiget til yderligere vederlag herfor.</a:t>
          </a:r>
          <a:endParaRPr lang="da-DK" sz="1100">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 </a:t>
          </a:r>
          <a:endParaRPr lang="da-DK" sz="1100">
            <a:solidFill>
              <a:schemeClr val="dk1"/>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r>
            <a:rPr lang="da-DK" sz="1100" i="1">
              <a:solidFill>
                <a:schemeClr val="dk1"/>
              </a:solidFill>
              <a:effectLst/>
              <a:latin typeface="+mn-lt"/>
              <a:ea typeface="+mn-ea"/>
              <a:cs typeface="Times New Roman" panose="02020603050405020304" pitchFamily="18" charset="0"/>
            </a:rPr>
            <a:t>Tilbudsgiver skal ikke ændre i bilaget, medmindre dette specifikt er angivet i vejledning til Tilbudsgiver, eller hvor det er markeret på anden vis. Ændring af modellen eller utilsigtet brug af denne kan medføre, at tilbuddet er ukonditionelt. </a:t>
          </a:r>
        </a:p>
        <a:p>
          <a:pPr marL="0" marR="0" lvl="0" indent="0" defTabSz="914400" eaLnBrk="1" fontAlgn="auto" latinLnBrk="0" hangingPunct="0">
            <a:lnSpc>
              <a:spcPct val="100000"/>
            </a:lnSpc>
            <a:spcBef>
              <a:spcPts val="0"/>
            </a:spcBef>
            <a:spcAft>
              <a:spcPts val="0"/>
            </a:spcAft>
            <a:buClrTx/>
            <a:buSzTx/>
            <a:buFontTx/>
            <a:buNone/>
            <a:tabLst/>
            <a:defRPr/>
          </a:pPr>
          <a:endParaRPr lang="da-DK" sz="1100" i="1">
            <a:solidFill>
              <a:schemeClr val="dk1"/>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r>
            <a:rPr lang="da-DK" sz="1100" i="1">
              <a:solidFill>
                <a:schemeClr val="dk1"/>
              </a:solidFill>
              <a:effectLst/>
              <a:latin typeface="+mn-lt"/>
              <a:ea typeface="+mn-ea"/>
              <a:cs typeface="+mn-cs"/>
            </a:rPr>
            <a:t>Nærværende</a:t>
          </a:r>
          <a:r>
            <a:rPr lang="da-DK" sz="1100" i="1" baseline="0">
              <a:solidFill>
                <a:schemeClr val="dk1"/>
              </a:solidFill>
              <a:effectLst/>
              <a:latin typeface="+mn-lt"/>
              <a:ea typeface="+mn-ea"/>
              <a:cs typeface="+mn-cs"/>
            </a:rPr>
            <a:t> v</a:t>
          </a:r>
          <a:r>
            <a:rPr lang="da-DK" sz="1100" i="1">
              <a:solidFill>
                <a:schemeClr val="dk1"/>
              </a:solidFill>
              <a:effectLst/>
              <a:latin typeface="+mn-lt"/>
              <a:ea typeface="+mn-ea"/>
              <a:cs typeface="+mn-cs"/>
            </a:rPr>
            <a:t>ejledning til Tilbudsgiver slettes af ordregiver inden kontraktindgåelse.]</a:t>
          </a:r>
          <a:endParaRPr lang="da-DK">
            <a:effectLst/>
          </a:endParaRPr>
        </a:p>
        <a:p>
          <a:pPr hangingPunct="0"/>
          <a:endParaRPr lang="da-DK" sz="1100">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 </a:t>
          </a:r>
          <a:endParaRPr lang="da-DK" sz="1100">
            <a:solidFill>
              <a:schemeClr val="dk1"/>
            </a:solidFill>
            <a:effectLst/>
            <a:latin typeface="+mn-lt"/>
            <a:ea typeface="+mn-ea"/>
            <a:cs typeface="Times New Roman" panose="02020603050405020304" pitchFamily="18" charset="0"/>
          </a:endParaRPr>
        </a:p>
        <a:p>
          <a:pPr hangingPunct="0"/>
          <a:endParaRPr lang="da-DK" sz="1100" i="1">
            <a:solidFill>
              <a:schemeClr val="dk1"/>
            </a:solidFill>
            <a:effectLst/>
            <a:latin typeface="+mn-lt"/>
            <a:ea typeface="+mn-ea"/>
            <a:cs typeface="Times New Roman" panose="02020603050405020304" pitchFamily="18" charset="0"/>
          </a:endParaRPr>
        </a:p>
      </xdr:txBody>
    </xdr:sp>
    <xdr:clientData/>
  </xdr:twoCellAnchor>
  <xdr:twoCellAnchor editAs="oneCell">
    <xdr:from>
      <xdr:col>5</xdr:col>
      <xdr:colOff>19050</xdr:colOff>
      <xdr:row>1</xdr:row>
      <xdr:rowOff>38100</xdr:rowOff>
    </xdr:from>
    <xdr:to>
      <xdr:col>7</xdr:col>
      <xdr:colOff>704736</xdr:colOff>
      <xdr:row>4</xdr:row>
      <xdr:rowOff>111125</xdr:rowOff>
    </xdr:to>
    <xdr:pic>
      <xdr:nvPicPr>
        <xdr:cNvPr id="4" name="Picture 14">
          <a:extLst>
            <a:ext uri="{FF2B5EF4-FFF2-40B4-BE49-F238E27FC236}">
              <a16:creationId xmlns:a16="http://schemas.microsoft.com/office/drawing/2014/main" id="{D1F96F08-52EE-4750-BF91-53B07682D7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114675" y="219075"/>
          <a:ext cx="1898536" cy="625475"/>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0</xdr:colOff>
      <xdr:row>0</xdr:row>
      <xdr:rowOff>133350</xdr:rowOff>
    </xdr:from>
    <xdr:to>
      <xdr:col>4</xdr:col>
      <xdr:colOff>790805</xdr:colOff>
      <xdr:row>4</xdr:row>
      <xdr:rowOff>6350</xdr:rowOff>
    </xdr:to>
    <xdr:pic>
      <xdr:nvPicPr>
        <xdr:cNvPr id="4" name="Picture 14">
          <a:extLst>
            <a:ext uri="{FF2B5EF4-FFF2-40B4-BE49-F238E27FC236}">
              <a16:creationId xmlns:a16="http://schemas.microsoft.com/office/drawing/2014/main" id="{72281B69-E7B8-4768-B352-3DEBAB84FA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848225" y="133350"/>
          <a:ext cx="1949680" cy="6064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4</xdr:col>
      <xdr:colOff>139930</xdr:colOff>
      <xdr:row>3</xdr:row>
      <xdr:rowOff>161925</xdr:rowOff>
    </xdr:to>
    <xdr:pic>
      <xdr:nvPicPr>
        <xdr:cNvPr id="2" name="Picture 14">
          <a:extLst>
            <a:ext uri="{FF2B5EF4-FFF2-40B4-BE49-F238E27FC236}">
              <a16:creationId xmlns:a16="http://schemas.microsoft.com/office/drawing/2014/main" id="{6033921D-071E-4028-A100-54E51202DC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286500" y="180975"/>
          <a:ext cx="2044930" cy="60007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10</xdr:col>
      <xdr:colOff>225655</xdr:colOff>
      <xdr:row>4</xdr:row>
      <xdr:rowOff>19050</xdr:rowOff>
    </xdr:to>
    <xdr:pic>
      <xdr:nvPicPr>
        <xdr:cNvPr id="3" name="Picture 14">
          <a:extLst>
            <a:ext uri="{FF2B5EF4-FFF2-40B4-BE49-F238E27FC236}">
              <a16:creationId xmlns:a16="http://schemas.microsoft.com/office/drawing/2014/main" id="{C683182F-2D81-4866-9BB7-BEE5DDCA74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038975" y="180975"/>
          <a:ext cx="2044930" cy="60007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4000500</xdr:colOff>
      <xdr:row>0</xdr:row>
      <xdr:rowOff>63500</xdr:rowOff>
    </xdr:from>
    <xdr:to>
      <xdr:col>0</xdr:col>
      <xdr:colOff>5860936</xdr:colOff>
      <xdr:row>3</xdr:row>
      <xdr:rowOff>139700</xdr:rowOff>
    </xdr:to>
    <xdr:pic>
      <xdr:nvPicPr>
        <xdr:cNvPr id="2" name="Picture 14">
          <a:extLst>
            <a:ext uri="{FF2B5EF4-FFF2-40B4-BE49-F238E27FC236}">
              <a16:creationId xmlns:a16="http://schemas.microsoft.com/office/drawing/2014/main" id="{494C70C6-0DC0-4FE4-A1BC-9C4A72E1F4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000500" y="66675"/>
          <a:ext cx="1841386" cy="6350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2</xdr:row>
      <xdr:rowOff>0</xdr:rowOff>
    </xdr:from>
    <xdr:to>
      <xdr:col>5</xdr:col>
      <xdr:colOff>997180</xdr:colOff>
      <xdr:row>5</xdr:row>
      <xdr:rowOff>6350</xdr:rowOff>
    </xdr:to>
    <xdr:pic>
      <xdr:nvPicPr>
        <xdr:cNvPr id="2" name="Picture 14">
          <a:extLst>
            <a:ext uri="{FF2B5EF4-FFF2-40B4-BE49-F238E27FC236}">
              <a16:creationId xmlns:a16="http://schemas.microsoft.com/office/drawing/2014/main" id="{81D11C2D-2171-44F9-BF7F-C27781CA94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029325" y="361950"/>
          <a:ext cx="2051280" cy="60325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2371725</xdr:colOff>
      <xdr:row>1</xdr:row>
      <xdr:rowOff>85725</xdr:rowOff>
    </xdr:from>
    <xdr:to>
      <xdr:col>5</xdr:col>
      <xdr:colOff>647930</xdr:colOff>
      <xdr:row>4</xdr:row>
      <xdr:rowOff>66675</xdr:rowOff>
    </xdr:to>
    <xdr:pic>
      <xdr:nvPicPr>
        <xdr:cNvPr id="3" name="Picture 14">
          <a:extLst>
            <a:ext uri="{FF2B5EF4-FFF2-40B4-BE49-F238E27FC236}">
              <a16:creationId xmlns:a16="http://schemas.microsoft.com/office/drawing/2014/main" id="{B54D2334-FC75-4788-BD42-7160EEFF27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972550" y="266700"/>
          <a:ext cx="2048105" cy="59690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6</xdr:col>
      <xdr:colOff>447905</xdr:colOff>
      <xdr:row>3</xdr:row>
      <xdr:rowOff>196850</xdr:rowOff>
    </xdr:to>
    <xdr:pic>
      <xdr:nvPicPr>
        <xdr:cNvPr id="3" name="Picture 14">
          <a:extLst>
            <a:ext uri="{FF2B5EF4-FFF2-40B4-BE49-F238E27FC236}">
              <a16:creationId xmlns:a16="http://schemas.microsoft.com/office/drawing/2014/main" id="{12F420D3-A7C4-460C-AB49-657C91DAD9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620125" y="180975"/>
          <a:ext cx="2044930" cy="60007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9</xdr:col>
      <xdr:colOff>216130</xdr:colOff>
      <xdr:row>3</xdr:row>
      <xdr:rowOff>196850</xdr:rowOff>
    </xdr:to>
    <xdr:pic>
      <xdr:nvPicPr>
        <xdr:cNvPr id="2" name="Picture 14">
          <a:extLst>
            <a:ext uri="{FF2B5EF4-FFF2-40B4-BE49-F238E27FC236}">
              <a16:creationId xmlns:a16="http://schemas.microsoft.com/office/drawing/2014/main" id="{64A97DC2-042F-458C-9A15-A6ADEE80CE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715500" y="180975"/>
          <a:ext cx="2044930" cy="60007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0</xdr:colOff>
      <xdr:row>2</xdr:row>
      <xdr:rowOff>0</xdr:rowOff>
    </xdr:from>
    <xdr:to>
      <xdr:col>10</xdr:col>
      <xdr:colOff>219305</xdr:colOff>
      <xdr:row>5</xdr:row>
      <xdr:rowOff>0</xdr:rowOff>
    </xdr:to>
    <xdr:pic>
      <xdr:nvPicPr>
        <xdr:cNvPr id="2" name="Picture 14">
          <a:extLst>
            <a:ext uri="{FF2B5EF4-FFF2-40B4-BE49-F238E27FC236}">
              <a16:creationId xmlns:a16="http://schemas.microsoft.com/office/drawing/2014/main" id="{89521F0E-518B-43F1-989B-43AEB0B55D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391275" y="361950"/>
          <a:ext cx="2044930" cy="60007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0</xdr:colOff>
      <xdr:row>1</xdr:row>
      <xdr:rowOff>0</xdr:rowOff>
    </xdr:from>
    <xdr:to>
      <xdr:col>11</xdr:col>
      <xdr:colOff>219305</xdr:colOff>
      <xdr:row>3</xdr:row>
      <xdr:rowOff>158750</xdr:rowOff>
    </xdr:to>
    <xdr:pic>
      <xdr:nvPicPr>
        <xdr:cNvPr id="2" name="Picture 14">
          <a:extLst>
            <a:ext uri="{FF2B5EF4-FFF2-40B4-BE49-F238E27FC236}">
              <a16:creationId xmlns:a16="http://schemas.microsoft.com/office/drawing/2014/main" id="{95C803CC-FBB0-4FBB-8136-D27216AE9C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200900" y="180975"/>
          <a:ext cx="2044930" cy="60007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781050</xdr:colOff>
      <xdr:row>0</xdr:row>
      <xdr:rowOff>82550</xdr:rowOff>
    </xdr:from>
    <xdr:to>
      <xdr:col>3</xdr:col>
      <xdr:colOff>2829155</xdr:colOff>
      <xdr:row>3</xdr:row>
      <xdr:rowOff>66675</xdr:rowOff>
    </xdr:to>
    <xdr:pic>
      <xdr:nvPicPr>
        <xdr:cNvPr id="3" name="Picture 14">
          <a:extLst>
            <a:ext uri="{FF2B5EF4-FFF2-40B4-BE49-F238E27FC236}">
              <a16:creationId xmlns:a16="http://schemas.microsoft.com/office/drawing/2014/main" id="{E9F93071-7BF2-4D53-A94E-3A11F26CEE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181600" y="82550"/>
          <a:ext cx="2048105" cy="603250"/>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D1BCC25-53C0-4E63-95B0-EBF31E2BED95}" name="Table2" displayName="Table2" ref="B69:D79" totalsRowShown="0" headerRowDxfId="13" dataDxfId="11" headerRowBorderDxfId="12" tableBorderDxfId="10">
  <autoFilter ref="B69:D79" xr:uid="{3D1BCC25-53C0-4E63-95B0-EBF31E2BED95}"/>
  <tableColumns count="3">
    <tableColumn id="1" xr3:uid="{0677888F-9B13-4708-BB69-781C02DEAC2C}" name="Kolonnenavn" dataDxfId="9"/>
    <tableColumn id="2" xr3:uid="{F144EF41-8C23-4DF4-A3D8-018F817944E5}" name="Beskrivelse" dataDxfId="8"/>
    <tableColumn id="3" xr3:uid="{1D6E0840-8999-443D-B190-EB954C7EA0ED}" name="Eksempel" dataDxfId="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2E1B7C2-DB32-4FA8-A2AC-66A92B79BE34}" name="Table22" displayName="Table22" ref="B22:D29" totalsRowShown="0" headerRowDxfId="6" dataDxfId="4" headerRowBorderDxfId="5" tableBorderDxfId="3">
  <autoFilter ref="B22:D29" xr:uid="{3D1BCC25-53C0-4E63-95B0-EBF31E2BED95}"/>
  <tableColumns count="3">
    <tableColumn id="1" xr3:uid="{44B0FB3C-3593-49F4-B33C-4665F434CFC8}" name="Kolonnenavn" dataDxfId="2"/>
    <tableColumn id="2" xr3:uid="{B1C1274C-AED8-46D0-A907-46399F095353}" name="Beskrivelse" dataDxfId="1"/>
    <tableColumn id="3" xr3:uid="{60FFE7CC-EFFF-460B-9AF4-15A9D490CFD6}" name="Eksempel" dataDxfId="0"/>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D261A-F783-4138-A6F3-6CB763D2396B}">
  <dimension ref="M16:O31"/>
  <sheetViews>
    <sheetView tabSelected="1" workbookViewId="0">
      <selection activeCell="J15" sqref="J15"/>
    </sheetView>
  </sheetViews>
  <sheetFormatPr defaultColWidth="8.81640625" defaultRowHeight="14.5"/>
  <cols>
    <col min="8" max="8" width="12.453125" customWidth="1"/>
  </cols>
  <sheetData>
    <row r="16" spans="13:13">
      <c r="M16" t="s">
        <v>0</v>
      </c>
    </row>
    <row r="31" spans="15:15">
      <c r="O31" s="97"/>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89F24-7751-404A-87FA-6AD2835F7214}">
  <dimension ref="A2:Q61"/>
  <sheetViews>
    <sheetView topLeftCell="A12" workbookViewId="0">
      <selection activeCell="C49" sqref="C49"/>
    </sheetView>
  </sheetViews>
  <sheetFormatPr defaultColWidth="9.1796875" defaultRowHeight="14.5"/>
  <cols>
    <col min="1" max="1" width="69.08984375" customWidth="1"/>
    <col min="2" max="2" width="8.453125" customWidth="1"/>
    <col min="3" max="3" width="13.453125" customWidth="1"/>
    <col min="4" max="4" width="4.453125" customWidth="1"/>
    <col min="5" max="5" width="24.453125" customWidth="1"/>
    <col min="6" max="7" width="10.453125" bestFit="1" customWidth="1"/>
    <col min="8" max="8" width="11" bestFit="1" customWidth="1"/>
    <col min="9" max="15" width="10.453125" bestFit="1" customWidth="1"/>
  </cols>
  <sheetData>
    <row r="2" spans="1:17">
      <c r="F2" s="159" t="s">
        <v>414</v>
      </c>
      <c r="G2" s="159"/>
      <c r="H2" s="159"/>
      <c r="I2" s="159"/>
      <c r="J2" s="159"/>
      <c r="K2" s="159"/>
      <c r="L2" s="159"/>
      <c r="M2" s="159"/>
      <c r="N2" s="159"/>
      <c r="O2" s="159"/>
    </row>
    <row r="3" spans="1:17">
      <c r="F3" s="159"/>
      <c r="G3" s="159"/>
      <c r="H3" s="159"/>
      <c r="I3" s="159"/>
      <c r="J3" s="159"/>
      <c r="K3" s="159"/>
      <c r="L3" s="159"/>
      <c r="M3" s="159"/>
      <c r="N3" s="159"/>
      <c r="O3" s="159"/>
    </row>
    <row r="4" spans="1:17">
      <c r="F4" s="159"/>
      <c r="G4" s="159"/>
      <c r="H4" s="159"/>
      <c r="I4" s="159"/>
      <c r="J4" s="159"/>
      <c r="K4" s="159"/>
      <c r="L4" s="159"/>
      <c r="M4" s="159"/>
      <c r="N4" s="159"/>
      <c r="O4" s="159"/>
    </row>
    <row r="5" spans="1:17">
      <c r="F5" s="159"/>
      <c r="G5" s="159"/>
      <c r="H5" s="159"/>
      <c r="I5" s="159"/>
      <c r="J5" s="159"/>
      <c r="K5" s="159"/>
      <c r="L5" s="159"/>
      <c r="M5" s="159"/>
      <c r="N5" s="159"/>
      <c r="O5" s="159"/>
    </row>
    <row r="6" spans="1:17">
      <c r="F6" s="159"/>
      <c r="G6" s="159"/>
      <c r="H6" s="159"/>
      <c r="I6" s="159"/>
      <c r="J6" s="159"/>
      <c r="K6" s="159"/>
      <c r="L6" s="159"/>
      <c r="M6" s="159"/>
      <c r="N6" s="159"/>
      <c r="O6" s="159"/>
    </row>
    <row r="7" spans="1:17">
      <c r="F7" s="159"/>
      <c r="G7" s="159"/>
      <c r="H7" s="159"/>
      <c r="I7" s="159"/>
      <c r="J7" s="159"/>
      <c r="K7" s="159"/>
      <c r="L7" s="159"/>
      <c r="M7" s="159"/>
      <c r="N7" s="159"/>
      <c r="O7" s="159"/>
    </row>
    <row r="8" spans="1:17" ht="17.5">
      <c r="A8" s="3" t="s">
        <v>192</v>
      </c>
      <c r="F8" s="159"/>
      <c r="G8" s="159"/>
      <c r="H8" s="159"/>
      <c r="I8" s="159"/>
      <c r="J8" s="159"/>
      <c r="K8" s="159"/>
      <c r="L8" s="159"/>
      <c r="M8" s="159"/>
      <c r="N8" s="159"/>
      <c r="O8" s="159"/>
    </row>
    <row r="9" spans="1:17">
      <c r="F9" s="159"/>
      <c r="G9" s="159"/>
      <c r="H9" s="159"/>
      <c r="I9" s="159"/>
      <c r="J9" s="159"/>
      <c r="K9" s="159"/>
      <c r="L9" s="159"/>
      <c r="M9" s="159"/>
      <c r="N9" s="159"/>
      <c r="O9" s="159"/>
    </row>
    <row r="10" spans="1:17" ht="17.5">
      <c r="A10" s="3" t="s">
        <v>14</v>
      </c>
      <c r="F10" s="159"/>
      <c r="G10" s="159"/>
      <c r="H10" s="159"/>
      <c r="I10" s="159"/>
      <c r="J10" s="159"/>
      <c r="K10" s="159"/>
      <c r="L10" s="159"/>
      <c r="M10" s="159"/>
      <c r="N10" s="159"/>
      <c r="O10" s="159"/>
    </row>
    <row r="11" spans="1:17">
      <c r="F11" s="159"/>
      <c r="G11" s="159"/>
      <c r="H11" s="159"/>
      <c r="I11" s="159"/>
      <c r="J11" s="159"/>
      <c r="K11" s="159"/>
      <c r="L11" s="159"/>
      <c r="M11" s="159"/>
      <c r="N11" s="159"/>
      <c r="O11" s="159"/>
    </row>
    <row r="12" spans="1:17" ht="22.5" customHeight="1">
      <c r="A12" s="5" t="s">
        <v>404</v>
      </c>
      <c r="B12" s="2"/>
      <c r="C12" s="2"/>
      <c r="D12" s="2"/>
      <c r="E12" s="2"/>
      <c r="F12" s="2"/>
      <c r="G12" s="2"/>
      <c r="H12" s="2"/>
      <c r="I12" s="2"/>
      <c r="J12" s="2"/>
      <c r="K12" s="2"/>
      <c r="L12" s="2"/>
      <c r="M12" s="2"/>
      <c r="N12" s="2"/>
      <c r="O12" s="2"/>
    </row>
    <row r="13" spans="1:17">
      <c r="A13" s="2"/>
      <c r="B13" s="2"/>
      <c r="C13" s="2"/>
      <c r="D13" s="2"/>
      <c r="E13" s="2"/>
      <c r="F13" s="169" t="s">
        <v>12</v>
      </c>
      <c r="G13" s="169"/>
      <c r="H13" s="169"/>
      <c r="I13" s="169"/>
      <c r="J13" s="169"/>
      <c r="K13" s="169"/>
      <c r="L13" s="169"/>
      <c r="M13" s="169"/>
      <c r="N13" s="169"/>
      <c r="O13" s="169"/>
      <c r="P13" s="169"/>
      <c r="Q13" s="169"/>
    </row>
    <row r="14" spans="1:17">
      <c r="A14" s="6" t="s">
        <v>13</v>
      </c>
      <c r="B14" s="6"/>
      <c r="C14" s="23" t="s">
        <v>14</v>
      </c>
      <c r="D14" s="2"/>
      <c r="E14" s="24" t="s">
        <v>15</v>
      </c>
      <c r="F14" s="25">
        <v>1</v>
      </c>
      <c r="G14" s="26">
        <v>2</v>
      </c>
      <c r="H14" s="26">
        <v>3</v>
      </c>
      <c r="I14" s="26">
        <v>4</v>
      </c>
      <c r="J14" s="26">
        <v>5</v>
      </c>
      <c r="K14" s="26">
        <v>6</v>
      </c>
      <c r="L14" s="26">
        <v>7</v>
      </c>
      <c r="M14" s="26">
        <v>8</v>
      </c>
      <c r="N14" s="26">
        <v>9</v>
      </c>
      <c r="O14" s="26">
        <v>10</v>
      </c>
      <c r="P14" s="26">
        <v>11</v>
      </c>
      <c r="Q14" s="26">
        <v>12</v>
      </c>
    </row>
    <row r="15" spans="1:17">
      <c r="A15" s="2" t="s">
        <v>7</v>
      </c>
      <c r="B15" s="16"/>
      <c r="C15" s="27"/>
      <c r="D15" s="2"/>
      <c r="E15" s="24" t="s">
        <v>16</v>
      </c>
      <c r="F15" s="28">
        <v>50</v>
      </c>
      <c r="G15" s="28">
        <v>100</v>
      </c>
      <c r="H15" s="28">
        <v>100</v>
      </c>
      <c r="I15" s="28">
        <v>100</v>
      </c>
      <c r="J15" s="28">
        <v>100</v>
      </c>
      <c r="K15" s="28">
        <v>100</v>
      </c>
      <c r="L15" s="28">
        <v>100</v>
      </c>
      <c r="M15" s="28">
        <v>100</v>
      </c>
      <c r="N15" s="28">
        <v>100</v>
      </c>
      <c r="O15" s="28">
        <v>100</v>
      </c>
      <c r="P15" s="28">
        <v>100</v>
      </c>
      <c r="Q15" s="28">
        <v>100</v>
      </c>
    </row>
    <row r="16" spans="1:17">
      <c r="A16" s="2" t="s">
        <v>17</v>
      </c>
      <c r="B16" s="16"/>
      <c r="C16" s="27"/>
      <c r="D16" s="2"/>
      <c r="E16" s="24" t="s">
        <v>16</v>
      </c>
      <c r="F16" s="28">
        <v>50</v>
      </c>
      <c r="G16" s="28">
        <v>200</v>
      </c>
      <c r="H16" s="28">
        <v>200</v>
      </c>
      <c r="I16" s="28">
        <v>200</v>
      </c>
      <c r="J16" s="28">
        <v>200</v>
      </c>
      <c r="K16" s="28">
        <v>200</v>
      </c>
      <c r="L16" s="28">
        <v>200</v>
      </c>
      <c r="M16" s="28">
        <v>200</v>
      </c>
      <c r="N16" s="28">
        <v>200</v>
      </c>
      <c r="O16" s="28">
        <v>200</v>
      </c>
      <c r="P16" s="28">
        <v>200</v>
      </c>
      <c r="Q16" s="28">
        <v>200</v>
      </c>
    </row>
    <row r="17" spans="1:17">
      <c r="A17" s="2" t="s">
        <v>8</v>
      </c>
      <c r="B17" s="16"/>
      <c r="C17" s="27"/>
      <c r="D17" s="2"/>
      <c r="E17" s="24" t="s">
        <v>16</v>
      </c>
      <c r="F17" s="28">
        <v>200</v>
      </c>
      <c r="G17" s="28">
        <v>400</v>
      </c>
      <c r="H17" s="28">
        <v>400</v>
      </c>
      <c r="I17" s="28">
        <v>400</v>
      </c>
      <c r="J17" s="28">
        <v>400</v>
      </c>
      <c r="K17" s="28">
        <v>400</v>
      </c>
      <c r="L17" s="28">
        <v>400</v>
      </c>
      <c r="M17" s="28">
        <v>400</v>
      </c>
      <c r="N17" s="28">
        <v>400</v>
      </c>
      <c r="O17" s="28">
        <v>400</v>
      </c>
      <c r="P17" s="28">
        <v>400</v>
      </c>
      <c r="Q17" s="28">
        <v>400</v>
      </c>
    </row>
    <row r="18" spans="1:17">
      <c r="A18" s="2" t="s">
        <v>18</v>
      </c>
      <c r="B18" s="2"/>
      <c r="C18" s="27"/>
      <c r="D18" s="2"/>
      <c r="E18" s="24" t="s">
        <v>16</v>
      </c>
      <c r="F18" s="28">
        <v>200</v>
      </c>
      <c r="G18" s="28">
        <v>200</v>
      </c>
      <c r="H18" s="28">
        <v>200</v>
      </c>
      <c r="I18" s="28">
        <v>200</v>
      </c>
      <c r="J18" s="28">
        <v>200</v>
      </c>
      <c r="K18" s="28">
        <v>200</v>
      </c>
      <c r="L18" s="28">
        <v>200</v>
      </c>
      <c r="M18" s="28">
        <v>200</v>
      </c>
      <c r="N18" s="28">
        <v>200</v>
      </c>
      <c r="O18" s="28">
        <v>200</v>
      </c>
      <c r="P18" s="28">
        <v>200</v>
      </c>
      <c r="Q18" s="28">
        <v>200</v>
      </c>
    </row>
    <row r="19" spans="1:17">
      <c r="A19" s="2"/>
      <c r="B19" s="2"/>
      <c r="C19" s="2"/>
      <c r="D19" s="2"/>
      <c r="E19" s="24" t="s">
        <v>19</v>
      </c>
      <c r="F19" s="29">
        <f t="shared" ref="F19:O19" si="0">SUMPRODUCT($C$15:$C$18,F15:F18)</f>
        <v>0</v>
      </c>
      <c r="G19" s="29">
        <f t="shared" si="0"/>
        <v>0</v>
      </c>
      <c r="H19" s="29">
        <f t="shared" si="0"/>
        <v>0</v>
      </c>
      <c r="I19" s="29">
        <f t="shared" si="0"/>
        <v>0</v>
      </c>
      <c r="J19" s="29">
        <f t="shared" si="0"/>
        <v>0</v>
      </c>
      <c r="K19" s="29">
        <f t="shared" si="0"/>
        <v>0</v>
      </c>
      <c r="L19" s="29">
        <f t="shared" si="0"/>
        <v>0</v>
      </c>
      <c r="M19" s="29">
        <f t="shared" si="0"/>
        <v>0</v>
      </c>
      <c r="N19" s="29">
        <f t="shared" si="0"/>
        <v>0</v>
      </c>
      <c r="O19" s="29">
        <f t="shared" si="0"/>
        <v>0</v>
      </c>
      <c r="P19" s="29">
        <f t="shared" ref="P19:Q19" si="1">SUMPRODUCT($C$15:$C$18,P15:P18)</f>
        <v>0</v>
      </c>
      <c r="Q19" s="29">
        <f t="shared" si="1"/>
        <v>0</v>
      </c>
    </row>
    <row r="20" spans="1:17">
      <c r="A20" s="5" t="s">
        <v>405</v>
      </c>
      <c r="B20" s="2"/>
      <c r="C20" s="2"/>
      <c r="D20" s="2"/>
      <c r="E20" s="2"/>
      <c r="F20" s="2"/>
      <c r="G20" s="2"/>
      <c r="H20" s="2"/>
      <c r="I20" s="2"/>
      <c r="J20" s="2"/>
      <c r="K20" s="2"/>
      <c r="L20" s="2"/>
      <c r="M20" s="2"/>
      <c r="N20" s="2"/>
      <c r="O20" s="2"/>
    </row>
    <row r="21" spans="1:17">
      <c r="A21" s="2"/>
      <c r="B21" s="2"/>
      <c r="C21" s="2"/>
      <c r="D21" s="2"/>
      <c r="E21" s="2"/>
      <c r="F21" s="169" t="s">
        <v>12</v>
      </c>
      <c r="G21" s="169"/>
      <c r="H21" s="169"/>
      <c r="I21" s="169"/>
      <c r="J21" s="169"/>
      <c r="K21" s="169"/>
      <c r="L21" s="169"/>
      <c r="M21" s="169"/>
      <c r="N21" s="169"/>
      <c r="O21" s="169"/>
      <c r="P21" s="169"/>
      <c r="Q21" s="169"/>
    </row>
    <row r="22" spans="1:17">
      <c r="A22" s="6" t="s">
        <v>13</v>
      </c>
      <c r="B22" s="6"/>
      <c r="C22" s="23" t="s">
        <v>14</v>
      </c>
      <c r="D22" s="2"/>
      <c r="E22" s="24" t="s">
        <v>15</v>
      </c>
      <c r="F22" s="25">
        <v>1</v>
      </c>
      <c r="G22" s="26">
        <v>2</v>
      </c>
      <c r="H22" s="26">
        <v>3</v>
      </c>
      <c r="I22" s="26">
        <v>4</v>
      </c>
      <c r="J22" s="26">
        <v>5</v>
      </c>
      <c r="K22" s="26">
        <v>6</v>
      </c>
      <c r="L22" s="26">
        <v>7</v>
      </c>
      <c r="M22" s="26">
        <v>8</v>
      </c>
      <c r="N22" s="26">
        <v>9</v>
      </c>
      <c r="O22" s="26">
        <v>10</v>
      </c>
      <c r="P22" s="26">
        <v>11</v>
      </c>
      <c r="Q22" s="26">
        <v>12</v>
      </c>
    </row>
    <row r="23" spans="1:17">
      <c r="A23" s="2" t="s">
        <v>7</v>
      </c>
      <c r="B23" s="16"/>
      <c r="C23" s="27"/>
      <c r="D23" s="2"/>
      <c r="E23" s="24" t="s">
        <v>16</v>
      </c>
      <c r="F23" s="30">
        <v>50</v>
      </c>
      <c r="G23" s="30">
        <v>50</v>
      </c>
      <c r="H23" s="30">
        <v>50</v>
      </c>
      <c r="I23" s="30">
        <v>50</v>
      </c>
      <c r="J23" s="30">
        <v>50</v>
      </c>
      <c r="K23" s="30">
        <v>50</v>
      </c>
      <c r="L23" s="30">
        <v>50</v>
      </c>
      <c r="M23" s="30">
        <v>50</v>
      </c>
      <c r="N23" s="30">
        <v>50</v>
      </c>
      <c r="O23" s="30">
        <v>50</v>
      </c>
      <c r="P23" s="30">
        <v>50</v>
      </c>
      <c r="Q23" s="30">
        <v>50</v>
      </c>
    </row>
    <row r="24" spans="1:17">
      <c r="A24" s="2" t="s">
        <v>17</v>
      </c>
      <c r="B24" s="16"/>
      <c r="C24" s="27"/>
      <c r="D24" s="2"/>
      <c r="E24" s="24" t="s">
        <v>16</v>
      </c>
      <c r="F24" s="28">
        <v>100</v>
      </c>
      <c r="G24" s="28">
        <v>100</v>
      </c>
      <c r="H24" s="28">
        <v>100</v>
      </c>
      <c r="I24" s="28">
        <v>100</v>
      </c>
      <c r="J24" s="28">
        <v>100</v>
      </c>
      <c r="K24" s="28">
        <v>100</v>
      </c>
      <c r="L24" s="28">
        <v>100</v>
      </c>
      <c r="M24" s="28">
        <v>100</v>
      </c>
      <c r="N24" s="28">
        <v>100</v>
      </c>
      <c r="O24" s="28">
        <v>100</v>
      </c>
      <c r="P24" s="28">
        <v>100</v>
      </c>
      <c r="Q24" s="28">
        <v>100</v>
      </c>
    </row>
    <row r="25" spans="1:17">
      <c r="A25" s="2" t="s">
        <v>8</v>
      </c>
      <c r="B25" s="16"/>
      <c r="C25" s="27"/>
      <c r="D25" s="2"/>
      <c r="E25" s="24" t="s">
        <v>16</v>
      </c>
      <c r="F25" s="28">
        <v>100</v>
      </c>
      <c r="G25" s="28">
        <v>100</v>
      </c>
      <c r="H25" s="28">
        <v>100</v>
      </c>
      <c r="I25" s="28">
        <v>100</v>
      </c>
      <c r="J25" s="28">
        <v>100</v>
      </c>
      <c r="K25" s="28">
        <v>100</v>
      </c>
      <c r="L25" s="28">
        <v>100</v>
      </c>
      <c r="M25" s="28">
        <v>100</v>
      </c>
      <c r="N25" s="28">
        <v>100</v>
      </c>
      <c r="O25" s="28">
        <v>100</v>
      </c>
      <c r="P25" s="28">
        <v>100</v>
      </c>
      <c r="Q25" s="28">
        <v>100</v>
      </c>
    </row>
    <row r="26" spans="1:17">
      <c r="A26" s="2" t="s">
        <v>18</v>
      </c>
      <c r="B26" s="2"/>
      <c r="C26" s="27"/>
      <c r="D26" s="2"/>
      <c r="E26" s="24" t="s">
        <v>16</v>
      </c>
      <c r="F26" s="28">
        <v>100</v>
      </c>
      <c r="G26" s="28">
        <v>100</v>
      </c>
      <c r="H26" s="28">
        <v>100</v>
      </c>
      <c r="I26" s="28">
        <v>100</v>
      </c>
      <c r="J26" s="28">
        <v>100</v>
      </c>
      <c r="K26" s="28">
        <v>100</v>
      </c>
      <c r="L26" s="28">
        <v>100</v>
      </c>
      <c r="M26" s="28">
        <v>100</v>
      </c>
      <c r="N26" s="28">
        <v>100</v>
      </c>
      <c r="O26" s="28">
        <v>100</v>
      </c>
      <c r="P26" s="28">
        <v>100</v>
      </c>
      <c r="Q26" s="28">
        <v>100</v>
      </c>
    </row>
    <row r="27" spans="1:17">
      <c r="A27" s="2"/>
      <c r="B27" s="2"/>
      <c r="C27" s="2"/>
      <c r="D27" s="2"/>
      <c r="E27" s="24" t="s">
        <v>19</v>
      </c>
      <c r="F27" s="29">
        <f t="shared" ref="F27:O27" si="2">SUMPRODUCT($C$23:$C$26,F23:F26)</f>
        <v>0</v>
      </c>
      <c r="G27" s="29">
        <f t="shared" si="2"/>
        <v>0</v>
      </c>
      <c r="H27" s="29">
        <f t="shared" si="2"/>
        <v>0</v>
      </c>
      <c r="I27" s="29">
        <f t="shared" si="2"/>
        <v>0</v>
      </c>
      <c r="J27" s="29">
        <f t="shared" si="2"/>
        <v>0</v>
      </c>
      <c r="K27" s="29">
        <f t="shared" si="2"/>
        <v>0</v>
      </c>
      <c r="L27" s="29">
        <f t="shared" si="2"/>
        <v>0</v>
      </c>
      <c r="M27" s="29">
        <f t="shared" si="2"/>
        <v>0</v>
      </c>
      <c r="N27" s="29">
        <f t="shared" si="2"/>
        <v>0</v>
      </c>
      <c r="O27" s="29">
        <f t="shared" si="2"/>
        <v>0</v>
      </c>
      <c r="P27" s="29">
        <f t="shared" ref="P27:Q27" si="3">SUMPRODUCT($C$23:$C$26,P23:P26)</f>
        <v>0</v>
      </c>
      <c r="Q27" s="29">
        <f t="shared" si="3"/>
        <v>0</v>
      </c>
    </row>
    <row r="28" spans="1:17">
      <c r="A28" s="5" t="s">
        <v>406</v>
      </c>
      <c r="B28" s="2"/>
      <c r="C28" s="2"/>
      <c r="D28" s="2"/>
      <c r="E28" s="31"/>
      <c r="F28" s="2"/>
      <c r="G28" s="2"/>
      <c r="H28" s="2"/>
      <c r="I28" s="2"/>
      <c r="J28" s="2"/>
      <c r="K28" s="2"/>
      <c r="L28" s="2"/>
      <c r="M28" s="2"/>
      <c r="N28" s="2"/>
      <c r="O28" s="2"/>
    </row>
    <row r="29" spans="1:17">
      <c r="A29" s="2"/>
      <c r="B29" s="2"/>
      <c r="C29" s="2"/>
      <c r="D29" s="2"/>
      <c r="E29" s="2"/>
      <c r="F29" s="169" t="s">
        <v>12</v>
      </c>
      <c r="G29" s="169"/>
      <c r="H29" s="169"/>
      <c r="I29" s="169"/>
      <c r="J29" s="169"/>
      <c r="K29" s="169"/>
      <c r="L29" s="169"/>
      <c r="M29" s="169"/>
      <c r="N29" s="169"/>
      <c r="O29" s="169"/>
      <c r="P29" s="169"/>
      <c r="Q29" s="169"/>
    </row>
    <row r="30" spans="1:17">
      <c r="A30" s="6" t="s">
        <v>13</v>
      </c>
      <c r="B30" s="6"/>
      <c r="C30" s="23" t="s">
        <v>14</v>
      </c>
      <c r="D30" s="2"/>
      <c r="E30" s="24" t="s">
        <v>15</v>
      </c>
      <c r="F30" s="25">
        <v>1</v>
      </c>
      <c r="G30" s="26">
        <v>2</v>
      </c>
      <c r="H30" s="26">
        <v>3</v>
      </c>
      <c r="I30" s="26">
        <v>4</v>
      </c>
      <c r="J30" s="26">
        <v>5</v>
      </c>
      <c r="K30" s="26">
        <v>6</v>
      </c>
      <c r="L30" s="26">
        <v>7</v>
      </c>
      <c r="M30" s="26">
        <v>8</v>
      </c>
      <c r="N30" s="26">
        <v>9</v>
      </c>
      <c r="O30" s="26">
        <v>10</v>
      </c>
      <c r="P30" s="26">
        <v>11</v>
      </c>
      <c r="Q30" s="26">
        <v>12</v>
      </c>
    </row>
    <row r="31" spans="1:17">
      <c r="A31" s="2" t="s">
        <v>31</v>
      </c>
      <c r="B31" s="16"/>
      <c r="C31" s="27"/>
      <c r="D31" s="2"/>
      <c r="E31" s="24" t="s">
        <v>16</v>
      </c>
      <c r="F31" s="30">
        <v>600</v>
      </c>
      <c r="G31" s="30">
        <v>600</v>
      </c>
      <c r="H31" s="30">
        <v>600</v>
      </c>
      <c r="I31" s="30">
        <v>600</v>
      </c>
      <c r="J31" s="30">
        <v>600</v>
      </c>
      <c r="K31" s="30">
        <v>600</v>
      </c>
      <c r="L31" s="30">
        <v>600</v>
      </c>
      <c r="M31" s="30">
        <v>600</v>
      </c>
      <c r="N31" s="30">
        <v>600</v>
      </c>
      <c r="O31" s="30">
        <v>600</v>
      </c>
      <c r="P31" s="30">
        <v>600</v>
      </c>
      <c r="Q31" s="30">
        <v>600</v>
      </c>
    </row>
    <row r="32" spans="1:17">
      <c r="A32" s="2"/>
      <c r="B32" s="2"/>
      <c r="C32" s="2"/>
      <c r="D32" s="2"/>
      <c r="E32" s="31"/>
      <c r="F32" s="29">
        <f>F31*$C$31</f>
        <v>0</v>
      </c>
      <c r="G32" s="29">
        <f t="shared" ref="G32:O32" si="4">G31*$C$31</f>
        <v>0</v>
      </c>
      <c r="H32" s="29">
        <f t="shared" si="4"/>
        <v>0</v>
      </c>
      <c r="I32" s="29">
        <f t="shared" si="4"/>
        <v>0</v>
      </c>
      <c r="J32" s="29">
        <f t="shared" si="4"/>
        <v>0</v>
      </c>
      <c r="K32" s="29">
        <f t="shared" si="4"/>
        <v>0</v>
      </c>
      <c r="L32" s="29">
        <f t="shared" si="4"/>
        <v>0</v>
      </c>
      <c r="M32" s="29">
        <f t="shared" si="4"/>
        <v>0</v>
      </c>
      <c r="N32" s="29">
        <f t="shared" si="4"/>
        <v>0</v>
      </c>
      <c r="O32" s="29">
        <f t="shared" si="4"/>
        <v>0</v>
      </c>
      <c r="P32" s="29">
        <f t="shared" ref="P32:Q32" si="5">P31*$C$31</f>
        <v>0</v>
      </c>
      <c r="Q32" s="29">
        <f t="shared" si="5"/>
        <v>0</v>
      </c>
    </row>
    <row r="33" spans="1:17">
      <c r="A33" s="2"/>
      <c r="B33" s="2"/>
      <c r="C33" s="2"/>
      <c r="D33" s="2"/>
      <c r="E33" s="31"/>
      <c r="F33" s="2"/>
      <c r="G33" s="2"/>
      <c r="H33" s="2"/>
      <c r="I33" s="2"/>
      <c r="J33" s="2"/>
      <c r="K33" s="2"/>
      <c r="L33" s="2"/>
      <c r="M33" s="2"/>
      <c r="N33" s="2"/>
      <c r="O33" s="2"/>
    </row>
    <row r="34" spans="1:17">
      <c r="A34" s="2"/>
      <c r="B34" s="2"/>
      <c r="C34" s="2"/>
      <c r="D34" s="2"/>
      <c r="E34" s="31"/>
      <c r="F34" s="2"/>
      <c r="G34" s="2"/>
      <c r="H34" s="2"/>
      <c r="I34" s="2"/>
      <c r="J34" s="2"/>
      <c r="K34" s="2"/>
      <c r="L34" s="2"/>
      <c r="M34" s="2"/>
      <c r="N34" s="2"/>
      <c r="O34" s="2"/>
    </row>
    <row r="35" spans="1:17">
      <c r="A35" s="2"/>
      <c r="B35" s="2"/>
      <c r="C35" s="2"/>
      <c r="D35" s="2"/>
      <c r="E35" s="31"/>
      <c r="F35" s="2"/>
      <c r="G35" s="2"/>
      <c r="H35" s="2"/>
      <c r="I35" s="2"/>
      <c r="J35" s="2"/>
      <c r="K35" s="2"/>
      <c r="L35" s="2"/>
      <c r="M35" s="2"/>
      <c r="N35" s="2"/>
      <c r="O35" s="2"/>
    </row>
    <row r="36" spans="1:17">
      <c r="A36" s="5" t="s">
        <v>407</v>
      </c>
      <c r="B36" s="2"/>
      <c r="C36" s="2"/>
      <c r="D36" s="2"/>
      <c r="E36" s="2"/>
      <c r="F36" s="2"/>
      <c r="G36" s="2"/>
      <c r="H36" s="2"/>
      <c r="I36" s="2"/>
      <c r="J36" s="2"/>
      <c r="K36" s="2"/>
      <c r="L36" s="2"/>
      <c r="M36" s="2"/>
      <c r="N36" s="2"/>
      <c r="O36" s="2"/>
    </row>
    <row r="37" spans="1:17">
      <c r="A37" s="2"/>
      <c r="B37" s="2"/>
      <c r="C37" s="2"/>
      <c r="D37" s="2"/>
      <c r="E37" s="2"/>
      <c r="F37" s="169" t="s">
        <v>12</v>
      </c>
      <c r="G37" s="169"/>
      <c r="H37" s="169"/>
      <c r="I37" s="169"/>
      <c r="J37" s="169"/>
      <c r="K37" s="169"/>
      <c r="L37" s="169"/>
      <c r="M37" s="169"/>
      <c r="N37" s="169"/>
      <c r="O37" s="169"/>
      <c r="P37" s="169"/>
      <c r="Q37" s="169"/>
    </row>
    <row r="38" spans="1:17" ht="42.5">
      <c r="A38" s="6" t="s">
        <v>20</v>
      </c>
      <c r="B38" s="6"/>
      <c r="C38" s="32" t="s">
        <v>21</v>
      </c>
      <c r="D38" s="2"/>
      <c r="E38" s="24" t="s">
        <v>15</v>
      </c>
      <c r="F38" s="25">
        <v>1</v>
      </c>
      <c r="G38" s="26">
        <v>2</v>
      </c>
      <c r="H38" s="26">
        <v>3</v>
      </c>
      <c r="I38" s="26">
        <v>4</v>
      </c>
      <c r="J38" s="26">
        <v>5</v>
      </c>
      <c r="K38" s="26">
        <v>6</v>
      </c>
      <c r="L38" s="26">
        <v>7</v>
      </c>
      <c r="M38" s="26">
        <v>8</v>
      </c>
      <c r="N38" s="26">
        <v>9</v>
      </c>
      <c r="O38" s="26">
        <v>10</v>
      </c>
      <c r="P38" s="26">
        <v>11</v>
      </c>
      <c r="Q38" s="26">
        <v>12</v>
      </c>
    </row>
    <row r="39" spans="1:17" ht="28.5">
      <c r="A39" s="16" t="s">
        <v>53</v>
      </c>
      <c r="B39" s="16"/>
      <c r="C39" s="33"/>
      <c r="D39" s="2"/>
      <c r="E39" s="24" t="s">
        <v>22</v>
      </c>
      <c r="F39" s="30">
        <v>5</v>
      </c>
      <c r="G39" s="30">
        <v>5</v>
      </c>
      <c r="H39" s="30">
        <v>5</v>
      </c>
      <c r="I39" s="30">
        <v>5</v>
      </c>
      <c r="J39" s="30">
        <v>5</v>
      </c>
      <c r="K39" s="30">
        <v>5</v>
      </c>
      <c r="L39" s="30">
        <v>5</v>
      </c>
      <c r="M39" s="30">
        <v>5</v>
      </c>
      <c r="N39" s="30">
        <v>5</v>
      </c>
      <c r="O39" s="30">
        <v>5</v>
      </c>
      <c r="P39" s="30">
        <v>5</v>
      </c>
      <c r="Q39" s="30">
        <v>5</v>
      </c>
    </row>
    <row r="40" spans="1:17">
      <c r="A40" s="16"/>
      <c r="B40" s="16"/>
      <c r="C40" s="16"/>
      <c r="D40" s="2"/>
      <c r="E40" s="24" t="s">
        <v>23</v>
      </c>
      <c r="F40" s="28">
        <v>5</v>
      </c>
      <c r="G40" s="28">
        <v>5</v>
      </c>
      <c r="H40" s="28">
        <v>5</v>
      </c>
      <c r="I40" s="28">
        <v>5</v>
      </c>
      <c r="J40" s="28">
        <v>5</v>
      </c>
      <c r="K40" s="28">
        <v>5</v>
      </c>
      <c r="L40" s="28">
        <v>5</v>
      </c>
      <c r="M40" s="28">
        <v>5</v>
      </c>
      <c r="N40" s="28">
        <v>5</v>
      </c>
      <c r="O40" s="28">
        <v>5</v>
      </c>
      <c r="P40" s="28">
        <v>5</v>
      </c>
      <c r="Q40" s="28">
        <v>5</v>
      </c>
    </row>
    <row r="41" spans="1:17">
      <c r="A41" s="16"/>
      <c r="B41" s="16"/>
      <c r="C41" s="16"/>
      <c r="D41" s="2"/>
      <c r="E41" s="24" t="s">
        <v>24</v>
      </c>
      <c r="F41" s="28">
        <v>20</v>
      </c>
      <c r="G41" s="28">
        <v>20</v>
      </c>
      <c r="H41" s="28">
        <v>20</v>
      </c>
      <c r="I41" s="28">
        <v>20</v>
      </c>
      <c r="J41" s="28">
        <v>20</v>
      </c>
      <c r="K41" s="28">
        <v>20</v>
      </c>
      <c r="L41" s="28">
        <v>20</v>
      </c>
      <c r="M41" s="28">
        <v>20</v>
      </c>
      <c r="N41" s="28">
        <v>20</v>
      </c>
      <c r="O41" s="28">
        <v>20</v>
      </c>
      <c r="P41" s="28">
        <v>20</v>
      </c>
      <c r="Q41" s="28">
        <v>20</v>
      </c>
    </row>
    <row r="42" spans="1:17">
      <c r="A42" s="2"/>
      <c r="B42" s="2"/>
      <c r="C42" s="2"/>
      <c r="D42" s="2"/>
      <c r="E42" s="24" t="s">
        <v>25</v>
      </c>
      <c r="F42" s="28">
        <v>10</v>
      </c>
      <c r="G42" s="28">
        <v>10</v>
      </c>
      <c r="H42" s="28">
        <v>10</v>
      </c>
      <c r="I42" s="28">
        <v>10</v>
      </c>
      <c r="J42" s="28">
        <v>10</v>
      </c>
      <c r="K42" s="28">
        <v>10</v>
      </c>
      <c r="L42" s="28">
        <v>10</v>
      </c>
      <c r="M42" s="28">
        <v>10</v>
      </c>
      <c r="N42" s="28">
        <v>10</v>
      </c>
      <c r="O42" s="28">
        <v>10</v>
      </c>
      <c r="P42" s="28">
        <v>10</v>
      </c>
      <c r="Q42" s="28">
        <v>10</v>
      </c>
    </row>
    <row r="43" spans="1:17">
      <c r="A43" s="2"/>
      <c r="B43" s="2"/>
      <c r="C43" s="2"/>
      <c r="D43" s="2"/>
      <c r="E43" s="24" t="s">
        <v>26</v>
      </c>
      <c r="F43" s="29" cm="1">
        <f t="array" ref="F43">SUMPRODUCT($C$15:$C$18,F39:F42*$C$39)</f>
        <v>0</v>
      </c>
      <c r="G43" s="29" cm="1">
        <f t="array" ref="G43">SUMPRODUCT($C$15:$C$18,G39:G42*$C$39)</f>
        <v>0</v>
      </c>
      <c r="H43" s="29" cm="1">
        <f t="array" ref="H43">SUMPRODUCT($C$15:$C$18,H39:H42*$C$39)</f>
        <v>0</v>
      </c>
      <c r="I43" s="29" cm="1">
        <f t="array" ref="I43">SUMPRODUCT($C$15:$C$18,I39:I42*$C$39)</f>
        <v>0</v>
      </c>
      <c r="J43" s="29" cm="1">
        <f t="array" ref="J43">SUMPRODUCT($C$15:$C$18,J39:J42*$C$39)</f>
        <v>0</v>
      </c>
      <c r="K43" s="29" cm="1">
        <f t="array" ref="K43">SUMPRODUCT($C$15:$C$18,K39:K42*$C$39)</f>
        <v>0</v>
      </c>
      <c r="L43" s="29" cm="1">
        <f t="array" ref="L43">SUMPRODUCT($C$15:$C$18,L39:L42*$C$39)</f>
        <v>0</v>
      </c>
      <c r="M43" s="29" cm="1">
        <f t="array" ref="M43">SUMPRODUCT($C$15:$C$18,M39:M42*$C$39)</f>
        <v>0</v>
      </c>
      <c r="N43" s="29" cm="1">
        <f t="array" ref="N43">SUMPRODUCT($C$15:$C$18,N39:N42*$C$39)</f>
        <v>0</v>
      </c>
      <c r="O43" s="29" cm="1">
        <f t="array" ref="O43">SUMPRODUCT($C$15:$C$18,O39:O42*$C$39)</f>
        <v>0</v>
      </c>
      <c r="P43" s="29" cm="1">
        <f t="array" ref="P43">SUMPRODUCT($C$15:$C$18,P39:P42*$C$39)</f>
        <v>0</v>
      </c>
      <c r="Q43" s="29" cm="1">
        <f t="array" ref="Q43">SUMPRODUCT($C$15:$C$18,Q39:Q42*$C$39)</f>
        <v>0</v>
      </c>
    </row>
    <row r="44" spans="1:17">
      <c r="A44" s="2"/>
      <c r="B44" s="2"/>
      <c r="C44" s="2"/>
      <c r="D44" s="2"/>
      <c r="E44" s="2"/>
      <c r="F44" s="2"/>
      <c r="G44" s="2"/>
      <c r="H44" s="2"/>
      <c r="I44" s="2"/>
      <c r="J44" s="2"/>
      <c r="K44" s="2"/>
      <c r="L44" s="2"/>
      <c r="M44" s="2"/>
      <c r="N44" s="2"/>
      <c r="O44" s="2"/>
    </row>
    <row r="45" spans="1:17">
      <c r="A45" s="2"/>
      <c r="B45" s="2"/>
      <c r="C45" s="2"/>
      <c r="D45" s="2"/>
      <c r="E45" s="2"/>
      <c r="F45" s="2"/>
      <c r="G45" s="2"/>
      <c r="H45" s="2"/>
      <c r="I45" s="2"/>
      <c r="J45" s="2"/>
      <c r="K45" s="2"/>
      <c r="L45" s="2"/>
      <c r="M45" s="2"/>
      <c r="N45" s="2"/>
      <c r="O45" s="2"/>
    </row>
    <row r="46" spans="1:17">
      <c r="A46" s="5" t="s">
        <v>408</v>
      </c>
      <c r="B46" s="2"/>
      <c r="C46" s="2"/>
      <c r="D46" s="2"/>
      <c r="E46" s="2"/>
      <c r="F46" s="2"/>
      <c r="G46" s="2"/>
      <c r="H46" s="2"/>
      <c r="I46" s="2"/>
      <c r="J46" s="2"/>
      <c r="K46" s="2"/>
      <c r="L46" s="2"/>
      <c r="M46" s="2"/>
      <c r="N46" s="2"/>
      <c r="O46" s="2"/>
    </row>
    <row r="47" spans="1:17">
      <c r="A47" s="2"/>
      <c r="B47" s="2"/>
      <c r="C47" s="2"/>
      <c r="D47" s="2"/>
      <c r="E47" s="2"/>
      <c r="F47" s="169" t="s">
        <v>12</v>
      </c>
      <c r="G47" s="169"/>
      <c r="H47" s="169"/>
      <c r="I47" s="169"/>
      <c r="J47" s="169"/>
      <c r="K47" s="169"/>
      <c r="L47" s="169"/>
      <c r="M47" s="169"/>
      <c r="N47" s="169"/>
      <c r="O47" s="169"/>
      <c r="P47" s="169"/>
      <c r="Q47" s="169"/>
    </row>
    <row r="48" spans="1:17" ht="42.5">
      <c r="A48" s="6" t="s">
        <v>27</v>
      </c>
      <c r="B48" s="6"/>
      <c r="C48" s="32" t="s">
        <v>28</v>
      </c>
      <c r="D48" s="2"/>
      <c r="E48" s="24" t="s">
        <v>15</v>
      </c>
      <c r="F48" s="25">
        <v>1</v>
      </c>
      <c r="G48" s="26">
        <v>2</v>
      </c>
      <c r="H48" s="26">
        <v>3</v>
      </c>
      <c r="I48" s="26">
        <v>4</v>
      </c>
      <c r="J48" s="26">
        <v>5</v>
      </c>
      <c r="K48" s="26">
        <v>6</v>
      </c>
      <c r="L48" s="26">
        <v>7</v>
      </c>
      <c r="M48" s="26">
        <v>8</v>
      </c>
      <c r="N48" s="26">
        <v>9</v>
      </c>
      <c r="O48" s="26">
        <v>10</v>
      </c>
      <c r="P48" s="26">
        <v>11</v>
      </c>
      <c r="Q48" s="26">
        <v>12</v>
      </c>
    </row>
    <row r="49" spans="1:17">
      <c r="A49" s="2" t="s">
        <v>52</v>
      </c>
      <c r="B49" s="16"/>
      <c r="C49" s="33"/>
      <c r="D49" s="2"/>
      <c r="E49" s="24" t="s">
        <v>22</v>
      </c>
      <c r="F49" s="34">
        <v>5</v>
      </c>
      <c r="G49" s="28">
        <v>5</v>
      </c>
      <c r="H49" s="28">
        <v>5</v>
      </c>
      <c r="I49" s="28">
        <v>5</v>
      </c>
      <c r="J49" s="28">
        <v>5</v>
      </c>
      <c r="K49" s="28">
        <v>5</v>
      </c>
      <c r="L49" s="28">
        <v>5</v>
      </c>
      <c r="M49" s="28">
        <v>5</v>
      </c>
      <c r="N49" s="28">
        <v>5</v>
      </c>
      <c r="O49" s="28">
        <v>5</v>
      </c>
      <c r="P49" s="28">
        <v>5</v>
      </c>
      <c r="Q49" s="28">
        <v>5</v>
      </c>
    </row>
    <row r="50" spans="1:17">
      <c r="A50" s="16"/>
      <c r="B50" s="16"/>
      <c r="C50" s="16"/>
      <c r="D50" s="2"/>
      <c r="E50" s="24" t="s">
        <v>23</v>
      </c>
      <c r="F50" s="28">
        <v>5</v>
      </c>
      <c r="G50" s="28">
        <v>5</v>
      </c>
      <c r="H50" s="28">
        <v>5</v>
      </c>
      <c r="I50" s="28">
        <v>5</v>
      </c>
      <c r="J50" s="28">
        <v>5</v>
      </c>
      <c r="K50" s="28">
        <v>5</v>
      </c>
      <c r="L50" s="28">
        <v>5</v>
      </c>
      <c r="M50" s="28">
        <v>5</v>
      </c>
      <c r="N50" s="28">
        <v>5</v>
      </c>
      <c r="O50" s="28">
        <v>5</v>
      </c>
      <c r="P50" s="28">
        <v>5</v>
      </c>
      <c r="Q50" s="28">
        <v>5</v>
      </c>
    </row>
    <row r="51" spans="1:17">
      <c r="A51" s="16"/>
      <c r="B51" s="16"/>
      <c r="C51" s="16"/>
      <c r="D51" s="2"/>
      <c r="E51" s="24" t="s">
        <v>24</v>
      </c>
      <c r="F51" s="28">
        <v>20</v>
      </c>
      <c r="G51" s="28">
        <v>20</v>
      </c>
      <c r="H51" s="28">
        <v>20</v>
      </c>
      <c r="I51" s="28">
        <v>20</v>
      </c>
      <c r="J51" s="28">
        <v>20</v>
      </c>
      <c r="K51" s="28">
        <v>20</v>
      </c>
      <c r="L51" s="28">
        <v>20</v>
      </c>
      <c r="M51" s="28">
        <v>20</v>
      </c>
      <c r="N51" s="28">
        <v>20</v>
      </c>
      <c r="O51" s="28">
        <v>20</v>
      </c>
      <c r="P51" s="28">
        <v>20</v>
      </c>
      <c r="Q51" s="28">
        <v>20</v>
      </c>
    </row>
    <row r="52" spans="1:17">
      <c r="A52" s="2"/>
      <c r="B52" s="2"/>
      <c r="C52" s="2"/>
      <c r="D52" s="2"/>
      <c r="E52" s="24" t="s">
        <v>25</v>
      </c>
      <c r="F52" s="28">
        <v>10</v>
      </c>
      <c r="G52" s="28">
        <v>10</v>
      </c>
      <c r="H52" s="28">
        <v>10</v>
      </c>
      <c r="I52" s="28">
        <v>10</v>
      </c>
      <c r="J52" s="28">
        <v>10</v>
      </c>
      <c r="K52" s="28">
        <v>10</v>
      </c>
      <c r="L52" s="28">
        <v>10</v>
      </c>
      <c r="M52" s="28">
        <v>10</v>
      </c>
      <c r="N52" s="28">
        <v>10</v>
      </c>
      <c r="O52" s="28">
        <v>10</v>
      </c>
      <c r="P52" s="28">
        <v>10</v>
      </c>
      <c r="Q52" s="28">
        <v>10</v>
      </c>
    </row>
    <row r="53" spans="1:17">
      <c r="A53" s="2"/>
      <c r="B53" s="2"/>
      <c r="C53" s="2"/>
      <c r="D53" s="2"/>
      <c r="E53" s="24" t="s">
        <v>29</v>
      </c>
      <c r="F53" s="29">
        <f t="shared" ref="F53:O53" si="6">(SUMPRODUCT($C$15:$C$18,F49:F52*(100%-$C$49)))</f>
        <v>0</v>
      </c>
      <c r="G53" s="29">
        <f t="shared" si="6"/>
        <v>0</v>
      </c>
      <c r="H53" s="29">
        <f t="shared" si="6"/>
        <v>0</v>
      </c>
      <c r="I53" s="29">
        <f t="shared" si="6"/>
        <v>0</v>
      </c>
      <c r="J53" s="29">
        <f t="shared" si="6"/>
        <v>0</v>
      </c>
      <c r="K53" s="29">
        <f t="shared" si="6"/>
        <v>0</v>
      </c>
      <c r="L53" s="29">
        <f t="shared" si="6"/>
        <v>0</v>
      </c>
      <c r="M53" s="29">
        <f t="shared" si="6"/>
        <v>0</v>
      </c>
      <c r="N53" s="29">
        <f t="shared" si="6"/>
        <v>0</v>
      </c>
      <c r="O53" s="29">
        <f t="shared" si="6"/>
        <v>0</v>
      </c>
      <c r="P53" s="29">
        <f t="shared" ref="P53:Q53" si="7">(SUMPRODUCT($C$15:$C$18,P49:P52*(100%-$C$49)))</f>
        <v>0</v>
      </c>
      <c r="Q53" s="29">
        <f t="shared" si="7"/>
        <v>0</v>
      </c>
    </row>
    <row r="54" spans="1:17">
      <c r="A54" s="2"/>
      <c r="B54" s="2"/>
      <c r="C54" s="2"/>
      <c r="D54" s="2"/>
      <c r="E54" s="2"/>
      <c r="F54" s="2"/>
      <c r="G54" s="2"/>
      <c r="H54" s="2"/>
      <c r="I54" s="2"/>
      <c r="J54" s="2"/>
      <c r="K54" s="2"/>
      <c r="L54" s="2"/>
      <c r="M54" s="2"/>
      <c r="N54" s="2"/>
      <c r="O54" s="2"/>
    </row>
    <row r="55" spans="1:17">
      <c r="A55" s="2"/>
      <c r="B55" s="2"/>
      <c r="C55" s="2"/>
      <c r="D55" s="2"/>
      <c r="E55" s="2"/>
      <c r="F55" s="2"/>
      <c r="G55" s="2"/>
      <c r="H55" s="2"/>
      <c r="I55" s="2"/>
      <c r="J55" s="2"/>
      <c r="K55" s="2"/>
      <c r="L55" s="2"/>
      <c r="M55" s="2"/>
      <c r="N55" s="2"/>
      <c r="O55" s="2"/>
    </row>
    <row r="56" spans="1:17">
      <c r="A56" s="5" t="s">
        <v>409</v>
      </c>
      <c r="B56" s="2"/>
      <c r="C56" s="2"/>
      <c r="D56" s="2"/>
      <c r="E56" s="2"/>
      <c r="F56" s="2"/>
      <c r="G56" s="2"/>
      <c r="H56" s="2"/>
      <c r="I56" s="2"/>
      <c r="J56" s="2"/>
      <c r="K56" s="2"/>
      <c r="L56" s="2"/>
      <c r="M56" s="2"/>
      <c r="N56" s="2"/>
      <c r="O56" s="2"/>
    </row>
    <row r="57" spans="1:17">
      <c r="A57" s="2"/>
      <c r="B57" s="2"/>
      <c r="C57" s="2"/>
      <c r="D57" s="2"/>
      <c r="E57" s="2"/>
      <c r="F57" s="168"/>
      <c r="G57" s="168"/>
      <c r="H57" s="168"/>
      <c r="I57" s="168"/>
      <c r="J57" s="168"/>
      <c r="K57" s="168"/>
      <c r="L57" s="168"/>
      <c r="M57" s="168"/>
      <c r="N57" s="168"/>
      <c r="O57" s="2"/>
    </row>
    <row r="58" spans="1:17" ht="28">
      <c r="A58" s="2"/>
      <c r="B58" s="2"/>
      <c r="C58" s="2"/>
      <c r="D58" s="2"/>
      <c r="E58" s="35" t="s">
        <v>30</v>
      </c>
      <c r="F58" s="36">
        <f>F19+F27+F32+F43+F53</f>
        <v>0</v>
      </c>
      <c r="G58" s="36">
        <f t="shared" ref="G58:Q58" si="8">G19+G27+G32+G43+G53</f>
        <v>0</v>
      </c>
      <c r="H58" s="36">
        <f t="shared" si="8"/>
        <v>0</v>
      </c>
      <c r="I58" s="36">
        <f t="shared" si="8"/>
        <v>0</v>
      </c>
      <c r="J58" s="36">
        <f t="shared" si="8"/>
        <v>0</v>
      </c>
      <c r="K58" s="36">
        <f t="shared" si="8"/>
        <v>0</v>
      </c>
      <c r="L58" s="36">
        <f t="shared" si="8"/>
        <v>0</v>
      </c>
      <c r="M58" s="36">
        <f t="shared" si="8"/>
        <v>0</v>
      </c>
      <c r="N58" s="36">
        <f t="shared" si="8"/>
        <v>0</v>
      </c>
      <c r="O58" s="36">
        <f t="shared" si="8"/>
        <v>0</v>
      </c>
      <c r="P58" s="36">
        <f t="shared" si="8"/>
        <v>0</v>
      </c>
      <c r="Q58" s="36">
        <f t="shared" si="8"/>
        <v>0</v>
      </c>
    </row>
    <row r="61" spans="1:17">
      <c r="F61" t="s">
        <v>445</v>
      </c>
      <c r="I61" s="140">
        <f>SUM(F58:Q58)</f>
        <v>0</v>
      </c>
    </row>
  </sheetData>
  <protectedRanges>
    <protectedRange sqref="C15:C18 C23:C26 C39 C49 C31" name="Område1"/>
  </protectedRanges>
  <mergeCells count="7">
    <mergeCell ref="F57:N57"/>
    <mergeCell ref="F2:O11"/>
    <mergeCell ref="F47:Q47"/>
    <mergeCell ref="F37:Q37"/>
    <mergeCell ref="F29:Q29"/>
    <mergeCell ref="F21:Q21"/>
    <mergeCell ref="F13:Q13"/>
  </mergeCells>
  <dataValidations count="3">
    <dataValidation type="decimal" allowBlank="1" showInputMessage="1" showErrorMessage="1" sqref="C49" xr:uid="{1DCDA1BD-A5E0-4DBA-AA28-6A08C68F9A05}">
      <formula1>0.5</formula1>
      <formula2>1</formula2>
    </dataValidation>
    <dataValidation type="decimal" operator="lessThanOrEqual" allowBlank="1" showInputMessage="1" showErrorMessage="1" sqref="C39" xr:uid="{18E14D22-12DD-4720-BCFF-A7FAAC4CF931}">
      <formula1>1</formula1>
    </dataValidation>
    <dataValidation type="decimal" operator="greaterThan" allowBlank="1" showInputMessage="1" showErrorMessage="1" sqref="C15:C18 C23:C26 C31" xr:uid="{4A618773-2DB6-4231-8F4E-D01E1B08BDD0}">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R36"/>
  <sheetViews>
    <sheetView showGridLines="0" topLeftCell="B1" workbookViewId="0">
      <selection activeCell="D20" sqref="D20"/>
    </sheetView>
  </sheetViews>
  <sheetFormatPr defaultRowHeight="14.5"/>
  <cols>
    <col min="2" max="2" width="54.90625" customWidth="1"/>
    <col min="3" max="3" width="26.26953125" bestFit="1" customWidth="1"/>
    <col min="4" max="4" width="27.26953125" bestFit="1" customWidth="1"/>
    <col min="9" max="9" width="10" customWidth="1"/>
    <col min="10" max="10" width="10.90625" bestFit="1" customWidth="1"/>
    <col min="11" max="18" width="10.453125" bestFit="1" customWidth="1"/>
  </cols>
  <sheetData>
    <row r="2" spans="1:17" ht="17.5">
      <c r="A2" s="2"/>
      <c r="B2" s="3" t="s">
        <v>192</v>
      </c>
      <c r="C2" s="2"/>
      <c r="D2" s="2"/>
      <c r="E2" s="2"/>
      <c r="F2" s="2"/>
      <c r="G2" s="2"/>
      <c r="H2" s="2"/>
    </row>
    <row r="3" spans="1:17" ht="17.5">
      <c r="A3" s="2"/>
      <c r="B3" s="3"/>
      <c r="C3" s="2"/>
      <c r="D3" s="2"/>
      <c r="E3" s="2"/>
      <c r="F3" s="2"/>
      <c r="G3" s="2"/>
      <c r="H3" s="2"/>
    </row>
    <row r="4" spans="1:17" ht="17.5">
      <c r="A4" s="2"/>
      <c r="B4" s="3" t="s">
        <v>428</v>
      </c>
      <c r="C4" s="3"/>
      <c r="D4" s="2"/>
      <c r="E4" s="2"/>
      <c r="F4" s="2"/>
      <c r="G4" s="2"/>
      <c r="H4" s="2"/>
    </row>
    <row r="5" spans="1:17">
      <c r="A5" s="2"/>
      <c r="B5" s="2"/>
      <c r="C5" s="2"/>
      <c r="D5" s="2"/>
      <c r="E5" s="2"/>
      <c r="F5" s="2"/>
      <c r="G5" s="2"/>
      <c r="H5" s="2"/>
    </row>
    <row r="6" spans="1:17" ht="15.5">
      <c r="A6" s="2"/>
      <c r="B6" s="9" t="s">
        <v>5</v>
      </c>
      <c r="C6" s="9"/>
      <c r="D6" s="2"/>
      <c r="E6" s="2"/>
      <c r="F6" s="2"/>
      <c r="G6" s="2"/>
      <c r="H6" s="166" t="s">
        <v>415</v>
      </c>
      <c r="I6" s="166"/>
      <c r="J6" s="166"/>
      <c r="K6" s="166"/>
      <c r="L6" s="166"/>
      <c r="M6" s="166"/>
      <c r="N6" s="166"/>
      <c r="O6" s="166"/>
      <c r="P6" s="166"/>
      <c r="Q6" s="166"/>
    </row>
    <row r="7" spans="1:17">
      <c r="A7" s="2"/>
      <c r="E7" s="2"/>
      <c r="F7" s="2"/>
      <c r="G7" s="2"/>
      <c r="H7" s="166"/>
      <c r="I7" s="166"/>
      <c r="J7" s="166"/>
      <c r="K7" s="166"/>
      <c r="L7" s="166"/>
      <c r="M7" s="166"/>
      <c r="N7" s="166"/>
      <c r="O7" s="166"/>
      <c r="P7" s="166"/>
      <c r="Q7" s="166"/>
    </row>
    <row r="8" spans="1:17">
      <c r="A8" s="2"/>
      <c r="B8" s="4" t="s">
        <v>1</v>
      </c>
      <c r="C8" s="12" t="s">
        <v>67</v>
      </c>
      <c r="D8" s="12" t="s">
        <v>68</v>
      </c>
      <c r="E8" s="2"/>
      <c r="F8" s="2"/>
      <c r="G8" s="2"/>
      <c r="H8" s="166"/>
      <c r="I8" s="166"/>
      <c r="J8" s="166"/>
      <c r="K8" s="166"/>
      <c r="L8" s="166"/>
      <c r="M8" s="166"/>
      <c r="N8" s="166"/>
      <c r="O8" s="166"/>
      <c r="P8" s="166"/>
      <c r="Q8" s="166"/>
    </row>
    <row r="9" spans="1:17">
      <c r="A9" s="2"/>
      <c r="B9" s="16"/>
      <c r="C9" s="16"/>
      <c r="D9" s="2"/>
      <c r="E9" s="2"/>
      <c r="F9" s="2"/>
      <c r="G9" s="2"/>
      <c r="H9" s="166"/>
      <c r="I9" s="166"/>
      <c r="J9" s="166"/>
      <c r="K9" s="166"/>
      <c r="L9" s="166"/>
      <c r="M9" s="166"/>
      <c r="N9" s="166"/>
      <c r="O9" s="166"/>
      <c r="P9" s="166"/>
      <c r="Q9" s="166"/>
    </row>
    <row r="10" spans="1:17" ht="42.5">
      <c r="A10" s="2"/>
      <c r="B10" s="16" t="s">
        <v>69</v>
      </c>
      <c r="C10" s="142"/>
      <c r="E10" s="2"/>
      <c r="F10" s="2"/>
      <c r="G10" s="2"/>
      <c r="H10" s="166"/>
      <c r="I10" s="166"/>
      <c r="J10" s="166"/>
      <c r="K10" s="166"/>
      <c r="L10" s="166"/>
      <c r="M10" s="166"/>
      <c r="N10" s="166"/>
      <c r="O10" s="166"/>
      <c r="P10" s="166"/>
      <c r="Q10" s="166"/>
    </row>
    <row r="11" spans="1:17">
      <c r="A11" s="2"/>
      <c r="B11" s="16"/>
      <c r="C11" s="16"/>
      <c r="E11" s="2"/>
      <c r="F11" s="2"/>
      <c r="G11" s="2"/>
      <c r="H11" s="166"/>
      <c r="I11" s="166"/>
      <c r="J11" s="166"/>
      <c r="K11" s="166"/>
      <c r="L11" s="166"/>
      <c r="M11" s="166"/>
      <c r="N11" s="166"/>
      <c r="O11" s="166"/>
      <c r="P11" s="166"/>
      <c r="Q11" s="166"/>
    </row>
    <row r="12" spans="1:17">
      <c r="A12" s="2"/>
      <c r="B12" s="16"/>
      <c r="C12" s="16"/>
      <c r="D12" s="2"/>
      <c r="E12" s="2"/>
      <c r="F12" s="2"/>
      <c r="G12" s="2"/>
      <c r="H12" s="166"/>
      <c r="I12" s="166"/>
      <c r="J12" s="166"/>
      <c r="K12" s="166"/>
      <c r="L12" s="166"/>
      <c r="M12" s="166"/>
      <c r="N12" s="166"/>
      <c r="O12" s="166"/>
      <c r="P12" s="166"/>
      <c r="Q12" s="166"/>
    </row>
    <row r="13" spans="1:17" ht="28.5">
      <c r="A13" s="2"/>
      <c r="B13" s="16" t="s">
        <v>70</v>
      </c>
      <c r="C13" s="16"/>
      <c r="D13" s="142"/>
      <c r="E13" s="2"/>
      <c r="F13" s="2"/>
      <c r="G13" s="2"/>
      <c r="H13" s="166"/>
      <c r="I13" s="166"/>
      <c r="J13" s="166"/>
      <c r="K13" s="166"/>
      <c r="L13" s="166"/>
      <c r="M13" s="166"/>
      <c r="N13" s="166"/>
      <c r="O13" s="166"/>
      <c r="P13" s="166"/>
      <c r="Q13" s="166"/>
    </row>
    <row r="14" spans="1:17">
      <c r="A14" s="2"/>
      <c r="B14" s="16"/>
      <c r="C14" s="16"/>
      <c r="D14" s="2"/>
      <c r="E14" s="2"/>
      <c r="F14" s="2"/>
      <c r="G14" s="2"/>
      <c r="H14" s="166"/>
      <c r="I14" s="166"/>
      <c r="J14" s="166"/>
      <c r="K14" s="166"/>
      <c r="L14" s="166"/>
      <c r="M14" s="166"/>
      <c r="N14" s="166"/>
      <c r="O14" s="166"/>
      <c r="P14" s="166"/>
      <c r="Q14" s="166"/>
    </row>
    <row r="15" spans="1:17">
      <c r="A15" s="2"/>
      <c r="B15" s="4" t="s">
        <v>1</v>
      </c>
      <c r="C15" s="12" t="s">
        <v>67</v>
      </c>
      <c r="D15" s="12" t="s">
        <v>6</v>
      </c>
      <c r="E15" s="2"/>
      <c r="F15" s="2"/>
      <c r="G15" s="2"/>
      <c r="H15" s="166"/>
      <c r="I15" s="166"/>
      <c r="J15" s="166"/>
      <c r="K15" s="166"/>
      <c r="L15" s="166"/>
      <c r="M15" s="166"/>
      <c r="N15" s="166"/>
      <c r="O15" s="166"/>
      <c r="P15" s="166"/>
      <c r="Q15" s="166"/>
    </row>
    <row r="16" spans="1:17">
      <c r="A16" s="2"/>
      <c r="B16" s="16"/>
      <c r="C16" s="16"/>
      <c r="D16" s="2"/>
      <c r="E16" s="2"/>
      <c r="F16" s="2"/>
      <c r="G16" s="2"/>
      <c r="H16" s="166"/>
      <c r="I16" s="166"/>
      <c r="J16" s="166"/>
      <c r="K16" s="166"/>
      <c r="L16" s="166"/>
      <c r="M16" s="166"/>
      <c r="N16" s="166"/>
      <c r="O16" s="166"/>
      <c r="P16" s="166"/>
      <c r="Q16" s="166"/>
    </row>
    <row r="17" spans="1:18" ht="28.5">
      <c r="A17" s="2"/>
      <c r="B17" s="16" t="s">
        <v>166</v>
      </c>
      <c r="C17" s="142"/>
      <c r="E17" s="2"/>
      <c r="F17" s="2"/>
      <c r="G17" s="2"/>
      <c r="H17" s="166"/>
      <c r="I17" s="166"/>
      <c r="J17" s="166"/>
      <c r="K17" s="166"/>
      <c r="L17" s="166"/>
      <c r="M17" s="166"/>
      <c r="N17" s="166"/>
      <c r="O17" s="166"/>
      <c r="P17" s="166"/>
      <c r="Q17" s="166"/>
    </row>
    <row r="18" spans="1:18">
      <c r="A18" s="2"/>
      <c r="B18" s="16"/>
      <c r="C18" s="16"/>
      <c r="E18" s="2"/>
      <c r="F18" s="2"/>
      <c r="G18" s="2"/>
      <c r="H18" s="166"/>
      <c r="I18" s="166"/>
      <c r="J18" s="166"/>
      <c r="K18" s="166"/>
      <c r="L18" s="166"/>
      <c r="M18" s="166"/>
      <c r="N18" s="166"/>
      <c r="O18" s="166"/>
      <c r="P18" s="166"/>
      <c r="Q18" s="166"/>
    </row>
    <row r="19" spans="1:18">
      <c r="A19" s="2"/>
      <c r="B19" s="16"/>
      <c r="C19" s="16"/>
      <c r="D19" s="2"/>
      <c r="E19" s="2"/>
      <c r="F19" s="2"/>
      <c r="G19" s="2"/>
      <c r="H19" s="166"/>
      <c r="I19" s="166"/>
      <c r="J19" s="166"/>
      <c r="K19" s="166"/>
      <c r="L19" s="166"/>
      <c r="M19" s="166"/>
      <c r="N19" s="166"/>
      <c r="O19" s="166"/>
      <c r="P19" s="166"/>
      <c r="Q19" s="166"/>
    </row>
    <row r="20" spans="1:18" ht="28.5">
      <c r="A20" s="2"/>
      <c r="B20" s="16" t="s">
        <v>165</v>
      </c>
      <c r="C20" s="16"/>
      <c r="D20" s="142"/>
      <c r="E20" s="2"/>
      <c r="F20" s="2"/>
      <c r="G20" s="2"/>
      <c r="H20" s="166"/>
      <c r="I20" s="166"/>
      <c r="J20" s="166"/>
      <c r="K20" s="166"/>
      <c r="L20" s="166"/>
      <c r="M20" s="166"/>
      <c r="N20" s="166"/>
      <c r="O20" s="166"/>
      <c r="P20" s="166"/>
      <c r="Q20" s="166"/>
    </row>
    <row r="21" spans="1:18">
      <c r="A21" s="2"/>
      <c r="B21" s="2"/>
      <c r="C21" s="2"/>
      <c r="D21" s="2"/>
      <c r="E21" s="2"/>
      <c r="F21" s="2"/>
      <c r="G21" s="2"/>
      <c r="H21" s="2"/>
    </row>
    <row r="23" spans="1:18">
      <c r="F23" s="137" t="s">
        <v>449</v>
      </c>
      <c r="G23" s="165" t="s">
        <v>444</v>
      </c>
      <c r="H23" s="165"/>
      <c r="I23" s="165"/>
      <c r="J23" s="165"/>
      <c r="K23" s="165"/>
      <c r="L23" s="165"/>
      <c r="M23" s="165"/>
      <c r="N23" s="165"/>
      <c r="O23" s="165"/>
      <c r="P23" s="165"/>
      <c r="Q23" s="165"/>
      <c r="R23" s="165"/>
    </row>
    <row r="24" spans="1:18">
      <c r="F24" s="137" t="s">
        <v>446</v>
      </c>
      <c r="G24" s="130">
        <v>1</v>
      </c>
      <c r="H24" s="131">
        <v>2</v>
      </c>
      <c r="I24" s="131">
        <v>3</v>
      </c>
      <c r="J24" s="131">
        <v>4</v>
      </c>
      <c r="K24" s="131">
        <v>5</v>
      </c>
      <c r="L24" s="131">
        <v>6</v>
      </c>
      <c r="M24" s="131">
        <v>7</v>
      </c>
      <c r="N24" s="131">
        <v>8</v>
      </c>
      <c r="O24" s="131">
        <v>9</v>
      </c>
      <c r="P24" s="131">
        <v>10</v>
      </c>
      <c r="Q24" s="131">
        <v>11</v>
      </c>
      <c r="R24" s="131">
        <v>12</v>
      </c>
    </row>
    <row r="25" spans="1:18">
      <c r="F25" s="137" t="s">
        <v>447</v>
      </c>
      <c r="G25" s="132">
        <v>0</v>
      </c>
      <c r="H25" s="133">
        <v>0</v>
      </c>
      <c r="I25" s="133">
        <v>8</v>
      </c>
      <c r="J25" s="133">
        <v>12</v>
      </c>
      <c r="K25" s="133">
        <v>12</v>
      </c>
      <c r="L25" s="133">
        <v>12</v>
      </c>
      <c r="M25" s="133">
        <v>12</v>
      </c>
      <c r="N25" s="133">
        <v>12</v>
      </c>
      <c r="O25" s="133">
        <v>12</v>
      </c>
      <c r="P25" s="133">
        <v>12</v>
      </c>
      <c r="Q25" s="133">
        <v>12</v>
      </c>
      <c r="R25" s="133">
        <v>12</v>
      </c>
    </row>
    <row r="26" spans="1:18">
      <c r="F26" s="137" t="s">
        <v>19</v>
      </c>
      <c r="G26" s="134"/>
      <c r="H26" s="134"/>
      <c r="I26" s="134">
        <f>C10+D13*I25</f>
        <v>0</v>
      </c>
      <c r="J26" s="134">
        <f>$D$13*J25</f>
        <v>0</v>
      </c>
      <c r="K26" s="134">
        <f t="shared" ref="K26:R26" si="0">$D$13*K25</f>
        <v>0</v>
      </c>
      <c r="L26" s="134">
        <f t="shared" si="0"/>
        <v>0</v>
      </c>
      <c r="M26" s="134">
        <f t="shared" si="0"/>
        <v>0</v>
      </c>
      <c r="N26" s="134">
        <f t="shared" si="0"/>
        <v>0</v>
      </c>
      <c r="O26" s="134">
        <f t="shared" si="0"/>
        <v>0</v>
      </c>
      <c r="P26" s="134">
        <f t="shared" si="0"/>
        <v>0</v>
      </c>
      <c r="Q26" s="134">
        <f t="shared" si="0"/>
        <v>0</v>
      </c>
      <c r="R26" s="134">
        <f t="shared" si="0"/>
        <v>0</v>
      </c>
    </row>
    <row r="28" spans="1:18">
      <c r="F28" s="137" t="s">
        <v>450</v>
      </c>
      <c r="G28" s="165" t="s">
        <v>444</v>
      </c>
      <c r="H28" s="165"/>
      <c r="I28" s="165"/>
      <c r="J28" s="165"/>
      <c r="K28" s="165"/>
      <c r="L28" s="165"/>
      <c r="M28" s="165"/>
      <c r="N28" s="165"/>
      <c r="O28" s="165"/>
      <c r="P28" s="165"/>
      <c r="Q28" s="165"/>
      <c r="R28" s="165"/>
    </row>
    <row r="29" spans="1:18">
      <c r="F29" s="137" t="s">
        <v>446</v>
      </c>
      <c r="G29" s="130">
        <v>1</v>
      </c>
      <c r="H29" s="131">
        <v>2</v>
      </c>
      <c r="I29" s="131">
        <v>3</v>
      </c>
      <c r="J29" s="131">
        <v>4</v>
      </c>
      <c r="K29" s="131">
        <v>5</v>
      </c>
      <c r="L29" s="131">
        <v>6</v>
      </c>
      <c r="M29" s="131">
        <v>7</v>
      </c>
      <c r="N29" s="131">
        <v>8</v>
      </c>
      <c r="O29" s="131">
        <v>9</v>
      </c>
      <c r="P29" s="131">
        <v>10</v>
      </c>
      <c r="Q29" s="131">
        <v>11</v>
      </c>
      <c r="R29" s="131">
        <v>12</v>
      </c>
    </row>
    <row r="30" spans="1:18">
      <c r="F30" s="137" t="s">
        <v>447</v>
      </c>
      <c r="G30" s="132">
        <v>0</v>
      </c>
      <c r="H30" s="133">
        <v>0</v>
      </c>
      <c r="I30" s="133">
        <v>0</v>
      </c>
      <c r="J30" s="133">
        <v>0</v>
      </c>
      <c r="K30" s="133">
        <v>0</v>
      </c>
      <c r="L30" s="133">
        <v>0</v>
      </c>
      <c r="M30" s="133">
        <v>0</v>
      </c>
      <c r="N30" s="133">
        <v>7</v>
      </c>
      <c r="O30" s="133">
        <v>12</v>
      </c>
      <c r="P30" s="133">
        <v>12</v>
      </c>
      <c r="Q30" s="133">
        <v>12</v>
      </c>
      <c r="R30" s="133">
        <v>12</v>
      </c>
    </row>
    <row r="31" spans="1:18">
      <c r="F31" s="137" t="s">
        <v>19</v>
      </c>
      <c r="G31" s="134"/>
      <c r="H31" s="134"/>
      <c r="I31" s="134"/>
      <c r="J31" s="134"/>
      <c r="K31" s="134">
        <f>$D$20*K30</f>
        <v>0</v>
      </c>
      <c r="L31" s="134">
        <f t="shared" ref="L31:R31" si="1">$D$20*L30</f>
        <v>0</v>
      </c>
      <c r="M31" s="134"/>
      <c r="N31" s="134">
        <f>C17+D20*N30</f>
        <v>0</v>
      </c>
      <c r="O31" s="134">
        <f t="shared" si="1"/>
        <v>0</v>
      </c>
      <c r="P31" s="134">
        <f t="shared" si="1"/>
        <v>0</v>
      </c>
      <c r="Q31" s="134">
        <f t="shared" si="1"/>
        <v>0</v>
      </c>
      <c r="R31" s="134">
        <f t="shared" si="1"/>
        <v>0</v>
      </c>
    </row>
    <row r="32" spans="1:18">
      <c r="G32" s="164"/>
      <c r="H32" s="164"/>
      <c r="I32" s="164"/>
      <c r="J32" s="164"/>
      <c r="K32" s="164"/>
      <c r="L32" s="164"/>
      <c r="M32" s="164"/>
      <c r="N32" s="164"/>
      <c r="O32" s="164"/>
    </row>
    <row r="33" spans="6:18">
      <c r="F33" s="138" t="s">
        <v>19</v>
      </c>
      <c r="G33" s="135">
        <f>G26+G31</f>
        <v>0</v>
      </c>
      <c r="H33" s="135">
        <f t="shared" ref="H33:R33" si="2">H26+H31</f>
        <v>0</v>
      </c>
      <c r="I33" s="135">
        <f t="shared" si="2"/>
        <v>0</v>
      </c>
      <c r="J33" s="135">
        <f t="shared" si="2"/>
        <v>0</v>
      </c>
      <c r="K33" s="135">
        <f t="shared" si="2"/>
        <v>0</v>
      </c>
      <c r="L33" s="135">
        <f t="shared" si="2"/>
        <v>0</v>
      </c>
      <c r="M33" s="135">
        <f t="shared" si="2"/>
        <v>0</v>
      </c>
      <c r="N33" s="135">
        <f>N26+N31</f>
        <v>0</v>
      </c>
      <c r="O33" s="135">
        <f t="shared" si="2"/>
        <v>0</v>
      </c>
      <c r="P33" s="135">
        <f t="shared" si="2"/>
        <v>0</v>
      </c>
      <c r="Q33" s="135">
        <f t="shared" si="2"/>
        <v>0</v>
      </c>
      <c r="R33" s="135">
        <f t="shared" si="2"/>
        <v>0</v>
      </c>
    </row>
    <row r="36" spans="6:18">
      <c r="G36" t="s">
        <v>445</v>
      </c>
      <c r="J36" s="140">
        <f>SUM(G33:R33)</f>
        <v>0</v>
      </c>
    </row>
  </sheetData>
  <protectedRanges>
    <protectedRange sqref="D24 C17 D16 D14 C10 D9 D27:D30" name="Priser"/>
  </protectedRanges>
  <mergeCells count="4">
    <mergeCell ref="H6:Q20"/>
    <mergeCell ref="G23:R23"/>
    <mergeCell ref="G32:O32"/>
    <mergeCell ref="G28:R28"/>
  </mergeCells>
  <dataValidations count="2">
    <dataValidation type="decimal" operator="greaterThanOrEqual" allowBlank="1" showInputMessage="1" showErrorMessage="1" error="Der skal indtastes 0 eller et positivt tal" sqref="C17 D23:D24 D9 C10 D14 D16 D27:D30" xr:uid="{00000000-0002-0000-0800-000000000000}">
      <formula1>0</formula1>
    </dataValidation>
    <dataValidation operator="greaterThanOrEqual" allowBlank="1" showInputMessage="1" showErrorMessage="1" error="Der skal indtastes 0 eller et positivt tal" sqref="D8 D15" xr:uid="{FBC11EF6-66C4-412C-B5CB-F395E2CD00E4}"/>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76F96-E5AE-4585-9E07-FC47D9A45A6A}">
  <dimension ref="B2:R93"/>
  <sheetViews>
    <sheetView workbookViewId="0">
      <selection activeCell="S4" sqref="S4"/>
    </sheetView>
  </sheetViews>
  <sheetFormatPr defaultRowHeight="14.5"/>
  <cols>
    <col min="2" max="2" width="41.7265625" customWidth="1"/>
    <col min="3" max="3" width="15.90625" customWidth="1"/>
    <col min="4" max="8" width="8.54296875" bestFit="1" customWidth="1"/>
    <col min="11" max="11" width="28.36328125" bestFit="1" customWidth="1"/>
    <col min="12" max="13" width="8.54296875" bestFit="1" customWidth="1"/>
    <col min="14" max="14" width="9.08984375" bestFit="1" customWidth="1"/>
    <col min="15" max="17" width="8.54296875" bestFit="1" customWidth="1"/>
  </cols>
  <sheetData>
    <row r="2" spans="2:18">
      <c r="L2" s="159" t="s">
        <v>416</v>
      </c>
      <c r="M2" s="159"/>
      <c r="N2" s="159"/>
      <c r="O2" s="159"/>
      <c r="P2" s="159"/>
    </row>
    <row r="3" spans="2:18" ht="17.5">
      <c r="B3" s="3" t="s">
        <v>176</v>
      </c>
      <c r="L3" s="159"/>
      <c r="M3" s="159"/>
      <c r="N3" s="159"/>
      <c r="O3" s="159"/>
      <c r="P3" s="159"/>
    </row>
    <row r="4" spans="2:18">
      <c r="L4" s="159"/>
      <c r="M4" s="159"/>
      <c r="N4" s="159"/>
      <c r="O4" s="159"/>
      <c r="P4" s="159"/>
    </row>
    <row r="5" spans="2:18">
      <c r="L5" s="159"/>
      <c r="M5" s="159"/>
      <c r="N5" s="159"/>
      <c r="O5" s="159"/>
      <c r="P5" s="159"/>
    </row>
    <row r="6" spans="2:18" ht="18">
      <c r="B6" s="48" t="s">
        <v>115</v>
      </c>
      <c r="C6" s="49"/>
      <c r="D6" s="50"/>
      <c r="E6" s="50"/>
      <c r="F6" s="50"/>
      <c r="G6" s="50"/>
      <c r="H6" s="50"/>
      <c r="I6" s="50"/>
      <c r="J6" s="50"/>
      <c r="K6" s="48" t="s">
        <v>71</v>
      </c>
      <c r="L6" s="50"/>
      <c r="M6" s="50"/>
      <c r="N6" s="50"/>
      <c r="O6" s="50"/>
      <c r="P6" s="50"/>
      <c r="Q6" s="50"/>
      <c r="R6" s="50"/>
    </row>
    <row r="7" spans="2:18" ht="52.5">
      <c r="B7" s="51" t="s">
        <v>72</v>
      </c>
      <c r="C7" s="51" t="s">
        <v>73</v>
      </c>
      <c r="D7" s="51" t="s">
        <v>74</v>
      </c>
      <c r="E7" s="51" t="s">
        <v>75</v>
      </c>
      <c r="F7" s="51" t="s">
        <v>76</v>
      </c>
      <c r="G7" s="51" t="s">
        <v>77</v>
      </c>
      <c r="H7" s="51" t="s">
        <v>78</v>
      </c>
      <c r="I7" s="52"/>
      <c r="J7" s="51" t="s">
        <v>79</v>
      </c>
      <c r="K7" s="51" t="s">
        <v>80</v>
      </c>
      <c r="L7" s="51" t="s">
        <v>81</v>
      </c>
      <c r="M7" s="51" t="s">
        <v>82</v>
      </c>
      <c r="N7" s="51" t="s">
        <v>83</v>
      </c>
      <c r="O7" s="51" t="s">
        <v>84</v>
      </c>
      <c r="P7" s="51" t="s">
        <v>85</v>
      </c>
      <c r="Q7" s="51" t="s">
        <v>78</v>
      </c>
    </row>
    <row r="8" spans="2:18">
      <c r="B8" s="53"/>
      <c r="C8" s="54"/>
      <c r="D8" s="54"/>
      <c r="E8" s="54"/>
      <c r="F8" s="54"/>
      <c r="G8" s="54"/>
      <c r="H8" s="54"/>
      <c r="I8" s="54"/>
      <c r="J8" s="54"/>
      <c r="K8" s="54"/>
      <c r="L8" s="54"/>
      <c r="M8" s="54"/>
      <c r="N8" s="54"/>
      <c r="O8" s="54"/>
      <c r="P8" s="54"/>
      <c r="Q8" s="54"/>
    </row>
    <row r="9" spans="2:18">
      <c r="B9" s="55" t="s">
        <v>86</v>
      </c>
      <c r="C9" s="56"/>
      <c r="D9" s="56"/>
      <c r="E9" s="56"/>
      <c r="F9" s="56"/>
      <c r="G9" s="56"/>
      <c r="H9" s="56"/>
      <c r="I9" s="54"/>
      <c r="J9" s="56"/>
      <c r="K9" s="56"/>
      <c r="L9" s="56"/>
      <c r="M9" s="56"/>
      <c r="N9" s="56"/>
      <c r="O9" s="56"/>
      <c r="P9" s="56"/>
      <c r="Q9" s="56"/>
    </row>
    <row r="10" spans="2:18">
      <c r="B10" s="57" t="s">
        <v>87</v>
      </c>
      <c r="C10" s="58" t="s">
        <v>88</v>
      </c>
      <c r="D10" s="58" t="s">
        <v>88</v>
      </c>
      <c r="E10" s="58" t="s">
        <v>88</v>
      </c>
      <c r="F10" s="58" t="s">
        <v>88</v>
      </c>
      <c r="G10" s="58" t="s">
        <v>88</v>
      </c>
      <c r="H10" s="58" t="s">
        <v>89</v>
      </c>
      <c r="I10" s="54"/>
      <c r="J10" s="58" t="s">
        <v>88</v>
      </c>
      <c r="K10" s="58" t="s">
        <v>88</v>
      </c>
      <c r="L10" s="58" t="s">
        <v>88</v>
      </c>
      <c r="M10" s="58" t="s">
        <v>88</v>
      </c>
      <c r="N10" s="58" t="s">
        <v>88</v>
      </c>
      <c r="O10" s="58" t="s">
        <v>88</v>
      </c>
      <c r="P10" s="58" t="s">
        <v>88</v>
      </c>
      <c r="Q10" s="58" t="s">
        <v>89</v>
      </c>
    </row>
    <row r="11" spans="2:18">
      <c r="B11" s="57" t="s">
        <v>90</v>
      </c>
      <c r="C11" s="58" t="s">
        <v>88</v>
      </c>
      <c r="D11" s="58" t="s">
        <v>88</v>
      </c>
      <c r="E11" s="58" t="s">
        <v>88</v>
      </c>
      <c r="F11" s="58" t="s">
        <v>88</v>
      </c>
      <c r="G11" s="58" t="s">
        <v>88</v>
      </c>
      <c r="H11" s="58" t="s">
        <v>89</v>
      </c>
      <c r="I11" s="54"/>
      <c r="J11" s="58" t="s">
        <v>88</v>
      </c>
      <c r="K11" s="58" t="s">
        <v>88</v>
      </c>
      <c r="L11" s="58" t="s">
        <v>88</v>
      </c>
      <c r="M11" s="58" t="s">
        <v>88</v>
      </c>
      <c r="N11" s="58" t="s">
        <v>88</v>
      </c>
      <c r="O11" s="58" t="s">
        <v>88</v>
      </c>
      <c r="P11" s="58" t="s">
        <v>88</v>
      </c>
      <c r="Q11" s="58" t="s">
        <v>89</v>
      </c>
    </row>
    <row r="12" spans="2:18">
      <c r="B12" s="57" t="s">
        <v>91</v>
      </c>
      <c r="C12" s="58" t="s">
        <v>88</v>
      </c>
      <c r="D12" s="58" t="s">
        <v>88</v>
      </c>
      <c r="E12" s="58" t="s">
        <v>88</v>
      </c>
      <c r="F12" s="58" t="s">
        <v>88</v>
      </c>
      <c r="G12" s="58" t="s">
        <v>88</v>
      </c>
      <c r="H12" s="58" t="s">
        <v>89</v>
      </c>
      <c r="I12" s="54"/>
      <c r="J12" s="58" t="s">
        <v>88</v>
      </c>
      <c r="K12" s="58" t="s">
        <v>88</v>
      </c>
      <c r="L12" s="58" t="s">
        <v>88</v>
      </c>
      <c r="M12" s="58" t="s">
        <v>88</v>
      </c>
      <c r="N12" s="58" t="s">
        <v>88</v>
      </c>
      <c r="O12" s="58" t="s">
        <v>88</v>
      </c>
      <c r="P12" s="58" t="s">
        <v>88</v>
      </c>
      <c r="Q12" s="58" t="s">
        <v>89</v>
      </c>
    </row>
    <row r="13" spans="2:18">
      <c r="B13" s="57" t="s">
        <v>92</v>
      </c>
      <c r="C13" s="58" t="s">
        <v>88</v>
      </c>
      <c r="D13" s="58" t="s">
        <v>88</v>
      </c>
      <c r="E13" s="58" t="s">
        <v>88</v>
      </c>
      <c r="F13" s="58" t="s">
        <v>88</v>
      </c>
      <c r="G13" s="58" t="s">
        <v>88</v>
      </c>
      <c r="H13" s="58" t="s">
        <v>89</v>
      </c>
      <c r="I13" s="59"/>
      <c r="J13" s="58" t="s">
        <v>88</v>
      </c>
      <c r="K13" s="58" t="s">
        <v>88</v>
      </c>
      <c r="L13" s="58" t="s">
        <v>88</v>
      </c>
      <c r="M13" s="58" t="s">
        <v>88</v>
      </c>
      <c r="N13" s="58" t="s">
        <v>88</v>
      </c>
      <c r="O13" s="58" t="s">
        <v>88</v>
      </c>
      <c r="P13" s="58" t="s">
        <v>88</v>
      </c>
      <c r="Q13" s="58" t="s">
        <v>89</v>
      </c>
    </row>
    <row r="14" spans="2:18">
      <c r="B14" s="53"/>
      <c r="C14" s="54"/>
      <c r="D14" s="54"/>
      <c r="E14" s="54"/>
      <c r="F14" s="54"/>
      <c r="G14" s="54"/>
      <c r="H14" s="54"/>
      <c r="I14" s="54"/>
      <c r="J14" s="54"/>
      <c r="K14" s="54"/>
      <c r="L14" s="54"/>
      <c r="M14" s="54"/>
      <c r="N14" s="54"/>
      <c r="O14" s="54"/>
      <c r="P14" s="54"/>
      <c r="Q14" s="54"/>
    </row>
    <row r="15" spans="2:18">
      <c r="B15" s="55" t="s">
        <v>94</v>
      </c>
      <c r="C15" s="56"/>
      <c r="D15" s="56"/>
      <c r="E15" s="56"/>
      <c r="F15" s="56"/>
      <c r="G15" s="56"/>
      <c r="H15" s="56"/>
      <c r="I15" s="54"/>
      <c r="J15" s="56"/>
      <c r="K15" s="56"/>
      <c r="L15" s="56"/>
      <c r="M15" s="56"/>
      <c r="N15" s="56"/>
      <c r="O15" s="56"/>
      <c r="P15" s="56"/>
      <c r="Q15" s="56"/>
    </row>
    <row r="16" spans="2:18">
      <c r="B16" s="57" t="s">
        <v>95</v>
      </c>
      <c r="C16" s="58" t="s">
        <v>88</v>
      </c>
      <c r="D16" s="58" t="s">
        <v>88</v>
      </c>
      <c r="E16" s="58" t="s">
        <v>88</v>
      </c>
      <c r="F16" s="58" t="s">
        <v>88</v>
      </c>
      <c r="G16" s="58" t="s">
        <v>88</v>
      </c>
      <c r="H16" s="58" t="s">
        <v>89</v>
      </c>
      <c r="I16" s="54"/>
      <c r="J16" s="58" t="s">
        <v>88</v>
      </c>
      <c r="K16" s="58" t="s">
        <v>88</v>
      </c>
      <c r="L16" s="58" t="s">
        <v>88</v>
      </c>
      <c r="M16" s="58" t="s">
        <v>88</v>
      </c>
      <c r="N16" s="58" t="s">
        <v>88</v>
      </c>
      <c r="O16" s="58" t="s">
        <v>88</v>
      </c>
      <c r="P16" s="58" t="s">
        <v>88</v>
      </c>
      <c r="Q16" s="58" t="s">
        <v>89</v>
      </c>
    </row>
    <row r="17" spans="2:18">
      <c r="B17" s="57" t="s">
        <v>96</v>
      </c>
      <c r="C17" s="58" t="s">
        <v>88</v>
      </c>
      <c r="D17" s="58" t="s">
        <v>88</v>
      </c>
      <c r="E17" s="58" t="s">
        <v>88</v>
      </c>
      <c r="F17" s="58" t="s">
        <v>88</v>
      </c>
      <c r="G17" s="58" t="s">
        <v>88</v>
      </c>
      <c r="H17" s="58" t="s">
        <v>89</v>
      </c>
      <c r="I17" s="54"/>
      <c r="J17" s="58" t="s">
        <v>88</v>
      </c>
      <c r="K17" s="58" t="s">
        <v>88</v>
      </c>
      <c r="L17" s="58" t="s">
        <v>88</v>
      </c>
      <c r="M17" s="58" t="s">
        <v>88</v>
      </c>
      <c r="N17" s="58" t="s">
        <v>88</v>
      </c>
      <c r="O17" s="58" t="s">
        <v>88</v>
      </c>
      <c r="P17" s="58" t="s">
        <v>88</v>
      </c>
      <c r="Q17" s="58" t="s">
        <v>89</v>
      </c>
    </row>
    <row r="18" spans="2:18">
      <c r="B18" s="57" t="s">
        <v>97</v>
      </c>
      <c r="C18" s="58" t="s">
        <v>88</v>
      </c>
      <c r="D18" s="58" t="s">
        <v>88</v>
      </c>
      <c r="E18" s="58" t="s">
        <v>88</v>
      </c>
      <c r="F18" s="58" t="s">
        <v>88</v>
      </c>
      <c r="G18" s="58" t="s">
        <v>88</v>
      </c>
      <c r="H18" s="58" t="s">
        <v>89</v>
      </c>
      <c r="I18" s="54"/>
      <c r="J18" s="58" t="s">
        <v>88</v>
      </c>
      <c r="K18" s="58" t="s">
        <v>88</v>
      </c>
      <c r="L18" s="58" t="s">
        <v>88</v>
      </c>
      <c r="M18" s="58" t="s">
        <v>88</v>
      </c>
      <c r="N18" s="58" t="s">
        <v>88</v>
      </c>
      <c r="O18" s="58" t="s">
        <v>88</v>
      </c>
      <c r="P18" s="58" t="s">
        <v>88</v>
      </c>
      <c r="Q18" s="58" t="s">
        <v>89</v>
      </c>
    </row>
    <row r="19" spans="2:18">
      <c r="B19" s="57" t="s">
        <v>98</v>
      </c>
      <c r="C19" s="58" t="s">
        <v>88</v>
      </c>
      <c r="D19" s="58" t="s">
        <v>88</v>
      </c>
      <c r="E19" s="58" t="s">
        <v>88</v>
      </c>
      <c r="F19" s="58" t="s">
        <v>88</v>
      </c>
      <c r="G19" s="58" t="s">
        <v>88</v>
      </c>
      <c r="H19" s="58" t="s">
        <v>89</v>
      </c>
      <c r="I19" s="54"/>
      <c r="J19" s="58" t="s">
        <v>88</v>
      </c>
      <c r="K19" s="58" t="s">
        <v>88</v>
      </c>
      <c r="L19" s="58" t="s">
        <v>88</v>
      </c>
      <c r="M19" s="58" t="s">
        <v>88</v>
      </c>
      <c r="N19" s="58" t="s">
        <v>88</v>
      </c>
      <c r="O19" s="58" t="s">
        <v>88</v>
      </c>
      <c r="P19" s="58" t="s">
        <v>88</v>
      </c>
      <c r="Q19" s="58" t="s">
        <v>89</v>
      </c>
    </row>
    <row r="20" spans="2:18">
      <c r="B20" s="57" t="s">
        <v>99</v>
      </c>
      <c r="C20" s="58" t="s">
        <v>88</v>
      </c>
      <c r="D20" s="58" t="s">
        <v>88</v>
      </c>
      <c r="E20" s="58" t="s">
        <v>88</v>
      </c>
      <c r="F20" s="58" t="s">
        <v>88</v>
      </c>
      <c r="G20" s="58" t="s">
        <v>88</v>
      </c>
      <c r="H20" s="58" t="s">
        <v>89</v>
      </c>
      <c r="I20" s="54"/>
      <c r="J20" s="58" t="s">
        <v>88</v>
      </c>
      <c r="K20" s="58" t="s">
        <v>88</v>
      </c>
      <c r="L20" s="58" t="s">
        <v>88</v>
      </c>
      <c r="M20" s="58" t="s">
        <v>88</v>
      </c>
      <c r="N20" s="58" t="s">
        <v>88</v>
      </c>
      <c r="O20" s="58" t="s">
        <v>88</v>
      </c>
      <c r="P20" s="58" t="s">
        <v>88</v>
      </c>
      <c r="Q20" s="58" t="s">
        <v>89</v>
      </c>
    </row>
    <row r="21" spans="2:18">
      <c r="B21" s="57" t="s">
        <v>100</v>
      </c>
      <c r="C21" s="58" t="s">
        <v>93</v>
      </c>
      <c r="D21" s="58" t="s">
        <v>93</v>
      </c>
      <c r="E21" s="58" t="s">
        <v>93</v>
      </c>
      <c r="F21" s="58" t="s">
        <v>93</v>
      </c>
      <c r="G21" s="58" t="s">
        <v>93</v>
      </c>
      <c r="H21" s="58" t="e">
        <f>NA()</f>
        <v>#N/A</v>
      </c>
      <c r="I21" s="54"/>
      <c r="J21" s="58" t="s">
        <v>93</v>
      </c>
      <c r="K21" s="58" t="s">
        <v>93</v>
      </c>
      <c r="L21" s="58" t="s">
        <v>93</v>
      </c>
      <c r="M21" s="58" t="s">
        <v>93</v>
      </c>
      <c r="N21" s="58" t="s">
        <v>93</v>
      </c>
      <c r="O21" s="58" t="s">
        <v>93</v>
      </c>
      <c r="P21" s="58" t="s">
        <v>93</v>
      </c>
      <c r="Q21" s="58" t="e">
        <f>NA()</f>
        <v>#N/A</v>
      </c>
    </row>
    <row r="22" spans="2:18">
      <c r="B22" s="57" t="s">
        <v>101</v>
      </c>
      <c r="C22" s="58" t="s">
        <v>88</v>
      </c>
      <c r="D22" s="58" t="s">
        <v>88</v>
      </c>
      <c r="E22" s="58" t="s">
        <v>88</v>
      </c>
      <c r="F22" s="58" t="s">
        <v>88</v>
      </c>
      <c r="G22" s="58" t="s">
        <v>88</v>
      </c>
      <c r="H22" s="58" t="e">
        <f>NA()</f>
        <v>#N/A</v>
      </c>
      <c r="I22" s="54"/>
      <c r="J22" s="58" t="s">
        <v>88</v>
      </c>
      <c r="K22" s="58" t="s">
        <v>88</v>
      </c>
      <c r="L22" s="58" t="s">
        <v>88</v>
      </c>
      <c r="M22" s="58" t="s">
        <v>88</v>
      </c>
      <c r="N22" s="58" t="s">
        <v>88</v>
      </c>
      <c r="O22" s="58" t="s">
        <v>88</v>
      </c>
      <c r="P22" s="58" t="s">
        <v>88</v>
      </c>
      <c r="Q22" s="58" t="e">
        <f>NA()</f>
        <v>#N/A</v>
      </c>
    </row>
    <row r="23" spans="2:18">
      <c r="B23" s="53"/>
      <c r="C23" s="53"/>
      <c r="D23" s="54"/>
      <c r="E23" s="54"/>
      <c r="F23" s="54"/>
      <c r="G23" s="54"/>
      <c r="H23" s="54"/>
      <c r="I23" s="54"/>
      <c r="J23" s="54"/>
      <c r="K23" s="54"/>
      <c r="L23" s="54"/>
      <c r="M23" s="54"/>
      <c r="N23" s="54"/>
      <c r="O23" s="54"/>
      <c r="P23" s="54"/>
      <c r="Q23" s="54"/>
      <c r="R23" s="54"/>
    </row>
    <row r="24" spans="2:18">
      <c r="B24" s="60" t="s">
        <v>102</v>
      </c>
      <c r="C24" s="53"/>
      <c r="D24" s="54"/>
      <c r="E24" s="54"/>
      <c r="F24" s="54"/>
      <c r="G24" s="54"/>
      <c r="H24" s="54"/>
      <c r="I24" s="54"/>
      <c r="J24" s="54"/>
      <c r="K24" s="54"/>
      <c r="L24" s="54"/>
      <c r="M24" s="54"/>
      <c r="N24" s="54"/>
      <c r="O24" s="54"/>
      <c r="P24" s="54"/>
      <c r="Q24" s="54"/>
      <c r="R24" s="54"/>
    </row>
    <row r="25" spans="2:18">
      <c r="B25" s="60" t="s">
        <v>103</v>
      </c>
      <c r="C25" s="53"/>
      <c r="D25" s="54"/>
      <c r="E25" s="54"/>
      <c r="F25" s="54"/>
      <c r="G25" s="54"/>
      <c r="H25" s="54"/>
      <c r="I25" s="54"/>
      <c r="J25" s="54"/>
      <c r="K25" s="54"/>
      <c r="L25" s="54"/>
      <c r="M25" s="54"/>
      <c r="N25" s="54"/>
      <c r="O25" s="54"/>
      <c r="P25" s="54"/>
      <c r="Q25" s="54"/>
      <c r="R25" s="54"/>
    </row>
    <row r="26" spans="2:18">
      <c r="B26" s="60" t="s">
        <v>104</v>
      </c>
      <c r="C26" s="53"/>
      <c r="D26" s="54"/>
      <c r="E26" s="54"/>
      <c r="F26" s="54"/>
      <c r="G26" s="54"/>
      <c r="H26" s="54"/>
      <c r="I26" s="54"/>
      <c r="J26" s="54"/>
      <c r="K26" s="54"/>
      <c r="L26" s="54"/>
      <c r="M26" s="54"/>
      <c r="N26" s="54"/>
      <c r="O26" s="54"/>
      <c r="P26" s="54"/>
      <c r="Q26" s="54"/>
      <c r="R26" s="54"/>
    </row>
    <row r="27" spans="2:18">
      <c r="B27" s="60" t="s">
        <v>105</v>
      </c>
      <c r="C27" s="53"/>
      <c r="D27" s="54"/>
      <c r="E27" s="54"/>
      <c r="F27" s="54"/>
      <c r="G27" s="54"/>
      <c r="H27" s="54"/>
      <c r="I27" s="54"/>
      <c r="J27" s="54"/>
      <c r="K27" s="54"/>
      <c r="L27" s="54"/>
      <c r="M27" s="54"/>
      <c r="N27" s="54"/>
      <c r="O27" s="54"/>
      <c r="P27" s="54"/>
      <c r="Q27" s="54"/>
      <c r="R27" s="54"/>
    </row>
    <row r="28" spans="2:18">
      <c r="B28" s="60" t="s">
        <v>106</v>
      </c>
      <c r="C28" s="53"/>
      <c r="D28" s="54"/>
      <c r="E28" s="54"/>
      <c r="F28" s="54"/>
      <c r="G28" s="54"/>
      <c r="H28" s="54"/>
      <c r="I28" s="54"/>
      <c r="J28" s="54"/>
      <c r="K28" s="54"/>
      <c r="L28" s="54"/>
      <c r="M28" s="54"/>
      <c r="N28" s="54"/>
      <c r="O28" s="54"/>
      <c r="P28" s="54"/>
      <c r="Q28" s="54"/>
      <c r="R28" s="54"/>
    </row>
    <row r="29" spans="2:18">
      <c r="B29" s="60" t="s">
        <v>107</v>
      </c>
      <c r="C29" s="53"/>
      <c r="D29" s="54"/>
      <c r="E29" s="54"/>
      <c r="F29" s="54"/>
      <c r="G29" s="54"/>
      <c r="H29" s="54"/>
      <c r="I29" s="54"/>
      <c r="J29" s="54"/>
      <c r="K29" s="54"/>
      <c r="L29" s="54"/>
      <c r="M29" s="54"/>
      <c r="N29" s="54"/>
      <c r="O29" s="54"/>
      <c r="P29" s="54"/>
      <c r="Q29" s="54"/>
      <c r="R29" s="54"/>
    </row>
    <row r="30" spans="2:18">
      <c r="B30" s="60" t="s">
        <v>108</v>
      </c>
      <c r="C30" s="53"/>
      <c r="D30" s="54"/>
      <c r="E30" s="54"/>
      <c r="F30" s="54"/>
      <c r="G30" s="54"/>
      <c r="H30" s="54"/>
      <c r="I30" s="54"/>
      <c r="J30" s="54"/>
      <c r="K30" s="54"/>
      <c r="L30" s="54"/>
      <c r="M30" s="54"/>
      <c r="N30" s="54"/>
      <c r="O30" s="54"/>
      <c r="P30" s="54"/>
      <c r="Q30" s="54"/>
      <c r="R30" s="54"/>
    </row>
    <row r="31" spans="2:18">
      <c r="B31" s="60" t="s">
        <v>109</v>
      </c>
      <c r="C31" s="53"/>
      <c r="D31" s="54"/>
      <c r="E31" s="54"/>
      <c r="F31" s="54"/>
      <c r="G31" s="54"/>
      <c r="H31" s="54"/>
      <c r="I31" s="54"/>
      <c r="J31" s="54"/>
      <c r="K31" s="54"/>
      <c r="L31" s="54"/>
      <c r="M31" s="54"/>
      <c r="N31" s="54"/>
      <c r="O31" s="54"/>
      <c r="P31" s="54"/>
      <c r="Q31" s="54"/>
      <c r="R31" s="54"/>
    </row>
    <row r="32" spans="2:18">
      <c r="B32" s="60" t="s">
        <v>110</v>
      </c>
      <c r="C32" s="53"/>
      <c r="D32" s="54"/>
      <c r="E32" s="54"/>
      <c r="F32" s="54"/>
      <c r="G32" s="54"/>
      <c r="H32" s="54"/>
      <c r="I32" s="54"/>
      <c r="J32" s="54"/>
      <c r="K32" s="54"/>
      <c r="L32" s="54"/>
      <c r="M32" s="54"/>
      <c r="N32" s="54"/>
      <c r="O32" s="54"/>
      <c r="P32" s="54"/>
      <c r="Q32" s="54"/>
      <c r="R32" s="54"/>
    </row>
    <row r="33" spans="2:18">
      <c r="B33" s="60" t="s">
        <v>111</v>
      </c>
      <c r="C33" s="53"/>
      <c r="D33" s="54"/>
      <c r="E33" s="54"/>
      <c r="F33" s="54"/>
      <c r="G33" s="54"/>
      <c r="H33" s="54"/>
      <c r="I33" s="54"/>
      <c r="J33" s="54"/>
      <c r="K33" s="54"/>
      <c r="L33" s="54"/>
      <c r="M33" s="54"/>
      <c r="N33" s="54"/>
      <c r="O33" s="54"/>
      <c r="P33" s="54"/>
      <c r="Q33" s="54"/>
      <c r="R33" s="54"/>
    </row>
    <row r="34" spans="2:18">
      <c r="B34" s="60" t="s">
        <v>112</v>
      </c>
      <c r="C34" s="53"/>
      <c r="D34" s="54"/>
      <c r="E34" s="54"/>
      <c r="F34" s="54"/>
      <c r="G34" s="54"/>
      <c r="H34" s="54"/>
      <c r="I34" s="54"/>
      <c r="J34" s="54"/>
      <c r="K34" s="54"/>
      <c r="L34" s="54"/>
      <c r="M34" s="54"/>
      <c r="N34" s="54"/>
      <c r="O34" s="54"/>
      <c r="P34" s="54"/>
      <c r="Q34" s="54"/>
      <c r="R34" s="54"/>
    </row>
    <row r="35" spans="2:18">
      <c r="B35" s="60" t="s">
        <v>113</v>
      </c>
      <c r="C35" s="53"/>
      <c r="D35" s="54"/>
      <c r="E35" s="54"/>
      <c r="F35" s="54"/>
      <c r="G35" s="54"/>
      <c r="H35" s="54"/>
      <c r="I35" s="54"/>
      <c r="J35" s="54"/>
      <c r="K35" s="54"/>
      <c r="L35" s="54"/>
      <c r="M35" s="54"/>
      <c r="N35" s="54"/>
      <c r="O35" s="54"/>
      <c r="P35" s="54"/>
      <c r="Q35" s="54"/>
      <c r="R35" s="54"/>
    </row>
    <row r="36" spans="2:18">
      <c r="B36" s="60" t="s">
        <v>114</v>
      </c>
      <c r="C36" s="53"/>
      <c r="D36" s="54"/>
      <c r="E36" s="54"/>
      <c r="F36" s="54"/>
      <c r="G36" s="54"/>
      <c r="H36" s="54"/>
      <c r="I36" s="54"/>
      <c r="J36" s="54"/>
      <c r="K36" s="54"/>
      <c r="L36" s="54"/>
      <c r="M36" s="54"/>
      <c r="N36" s="54"/>
      <c r="O36" s="54"/>
      <c r="P36" s="54"/>
      <c r="Q36" s="54"/>
      <c r="R36" s="54"/>
    </row>
    <row r="37" spans="2:18">
      <c r="B37" s="53"/>
      <c r="C37" s="53"/>
      <c r="D37" s="54"/>
      <c r="E37" s="54"/>
      <c r="F37" s="54"/>
      <c r="G37" s="54"/>
      <c r="H37" s="54"/>
      <c r="I37" s="54"/>
      <c r="J37" s="54"/>
      <c r="K37" s="54"/>
      <c r="L37" s="54"/>
      <c r="M37" s="54"/>
      <c r="N37" s="54"/>
      <c r="O37" s="54"/>
      <c r="P37" s="54"/>
      <c r="Q37" s="54"/>
      <c r="R37" s="54"/>
    </row>
    <row r="40" spans="2:18" ht="18">
      <c r="B40" s="48" t="s">
        <v>163</v>
      </c>
      <c r="C40" s="49"/>
      <c r="D40" s="50"/>
      <c r="E40" s="50"/>
      <c r="F40" s="50"/>
      <c r="G40" s="50"/>
      <c r="H40" s="50"/>
      <c r="I40" s="50"/>
      <c r="J40" s="50"/>
      <c r="K40" s="50"/>
      <c r="L40" s="50"/>
      <c r="M40" s="48" t="s">
        <v>71</v>
      </c>
      <c r="N40" s="50"/>
      <c r="O40" s="50"/>
      <c r="P40" s="50"/>
      <c r="Q40" s="50"/>
    </row>
    <row r="41" spans="2:18" ht="42">
      <c r="B41" s="51" t="s">
        <v>72</v>
      </c>
      <c r="C41" s="51" t="s">
        <v>73</v>
      </c>
      <c r="D41" s="51" t="s">
        <v>116</v>
      </c>
      <c r="E41" s="51" t="s">
        <v>117</v>
      </c>
      <c r="F41" s="51" t="s">
        <v>118</v>
      </c>
      <c r="G41" s="51" t="s">
        <v>76</v>
      </c>
      <c r="H41" s="51" t="s">
        <v>77</v>
      </c>
      <c r="I41" s="51" t="s">
        <v>85</v>
      </c>
      <c r="J41" s="51" t="s">
        <v>78</v>
      </c>
      <c r="K41" s="52"/>
      <c r="L41" s="51" t="s">
        <v>79</v>
      </c>
      <c r="M41" s="51" t="s">
        <v>81</v>
      </c>
      <c r="N41" s="51" t="s">
        <v>85</v>
      </c>
      <c r="O41" s="51" t="s">
        <v>119</v>
      </c>
      <c r="P41" s="51" t="s">
        <v>78</v>
      </c>
    </row>
    <row r="42" spans="2:18">
      <c r="B42" s="61"/>
      <c r="C42" s="62"/>
      <c r="D42" s="62"/>
      <c r="E42" s="62"/>
      <c r="F42" s="62"/>
      <c r="G42" s="62"/>
      <c r="H42" s="62"/>
      <c r="I42" s="62"/>
      <c r="J42" s="62"/>
      <c r="K42" s="62"/>
      <c r="L42" s="62"/>
      <c r="M42" s="62"/>
      <c r="N42" s="62"/>
      <c r="O42" s="62"/>
      <c r="P42" s="62"/>
    </row>
    <row r="43" spans="2:18">
      <c r="B43" s="55" t="s">
        <v>120</v>
      </c>
      <c r="C43" s="63"/>
      <c r="D43" s="63"/>
      <c r="E43" s="63"/>
      <c r="F43" s="63"/>
      <c r="G43" s="63"/>
      <c r="H43" s="63"/>
      <c r="I43" s="63"/>
      <c r="J43" s="63"/>
      <c r="K43" s="62"/>
      <c r="L43" s="63"/>
      <c r="M43" s="63"/>
      <c r="N43" s="63"/>
      <c r="O43" s="63"/>
      <c r="P43" s="63"/>
    </row>
    <row r="44" spans="2:18">
      <c r="B44" s="64" t="s">
        <v>121</v>
      </c>
      <c r="C44" s="65"/>
      <c r="D44" s="65"/>
      <c r="E44" s="65"/>
      <c r="F44" s="65"/>
      <c r="G44" s="65"/>
      <c r="H44" s="65"/>
      <c r="I44" s="65"/>
      <c r="J44" s="65"/>
      <c r="K44" s="54"/>
      <c r="L44" s="65"/>
      <c r="M44" s="65"/>
      <c r="N44" s="65"/>
      <c r="O44" s="65"/>
      <c r="P44" s="65"/>
    </row>
    <row r="45" spans="2:18">
      <c r="B45" s="57" t="s">
        <v>122</v>
      </c>
      <c r="C45" s="156" t="s">
        <v>88</v>
      </c>
      <c r="D45" s="156" t="s">
        <v>88</v>
      </c>
      <c r="E45" s="156" t="s">
        <v>88</v>
      </c>
      <c r="F45" s="156" t="s">
        <v>88</v>
      </c>
      <c r="G45" s="156" t="s">
        <v>88</v>
      </c>
      <c r="H45" s="156" t="s">
        <v>88</v>
      </c>
      <c r="I45" s="156" t="s">
        <v>88</v>
      </c>
      <c r="J45" s="156" t="s">
        <v>89</v>
      </c>
      <c r="K45" s="54"/>
      <c r="L45" s="156" t="s">
        <v>88</v>
      </c>
      <c r="M45" s="156" t="s">
        <v>88</v>
      </c>
      <c r="N45" s="156" t="s">
        <v>88</v>
      </c>
      <c r="O45" s="156" t="s">
        <v>88</v>
      </c>
      <c r="P45" s="156" t="s">
        <v>89</v>
      </c>
    </row>
    <row r="46" spans="2:18">
      <c r="B46" s="57" t="s">
        <v>123</v>
      </c>
      <c r="C46" s="156" t="s">
        <v>88</v>
      </c>
      <c r="D46" s="156" t="s">
        <v>88</v>
      </c>
      <c r="E46" s="156" t="s">
        <v>88</v>
      </c>
      <c r="F46" s="156" t="s">
        <v>88</v>
      </c>
      <c r="G46" s="156" t="s">
        <v>88</v>
      </c>
      <c r="H46" s="156" t="s">
        <v>88</v>
      </c>
      <c r="I46" s="156" t="s">
        <v>88</v>
      </c>
      <c r="J46" s="156" t="s">
        <v>89</v>
      </c>
      <c r="K46" s="54"/>
      <c r="L46" s="156" t="s">
        <v>88</v>
      </c>
      <c r="M46" s="156" t="s">
        <v>88</v>
      </c>
      <c r="N46" s="156" t="s">
        <v>88</v>
      </c>
      <c r="O46" s="156" t="s">
        <v>88</v>
      </c>
      <c r="P46" s="156" t="s">
        <v>89</v>
      </c>
    </row>
    <row r="47" spans="2:18">
      <c r="B47" s="64" t="s">
        <v>124</v>
      </c>
      <c r="C47" s="65"/>
      <c r="D47" s="65"/>
      <c r="E47" s="65"/>
      <c r="F47" s="65"/>
      <c r="G47" s="65"/>
      <c r="H47" s="65"/>
      <c r="I47" s="65"/>
      <c r="J47" s="65"/>
      <c r="K47" s="54"/>
      <c r="L47" s="65"/>
      <c r="M47" s="65"/>
      <c r="N47" s="65"/>
      <c r="O47" s="65"/>
      <c r="P47" s="65"/>
    </row>
    <row r="48" spans="2:18">
      <c r="B48" s="57" t="s">
        <v>125</v>
      </c>
      <c r="C48" s="58" t="s">
        <v>93</v>
      </c>
      <c r="D48" s="58" t="s">
        <v>93</v>
      </c>
      <c r="E48" s="58" t="s">
        <v>93</v>
      </c>
      <c r="F48" s="58" t="s">
        <v>93</v>
      </c>
      <c r="G48" s="58" t="s">
        <v>93</v>
      </c>
      <c r="H48" s="58" t="s">
        <v>93</v>
      </c>
      <c r="I48" s="58" t="s">
        <v>93</v>
      </c>
      <c r="J48" s="58" t="s">
        <v>93</v>
      </c>
      <c r="K48" s="54"/>
      <c r="L48" s="58" t="s">
        <v>88</v>
      </c>
      <c r="M48" s="58" t="s">
        <v>88</v>
      </c>
      <c r="N48" s="58" t="s">
        <v>88</v>
      </c>
      <c r="O48" s="58" t="s">
        <v>88</v>
      </c>
      <c r="P48" s="58" t="s">
        <v>89</v>
      </c>
    </row>
    <row r="49" spans="2:16">
      <c r="B49" s="57" t="s">
        <v>126</v>
      </c>
      <c r="C49" s="58" t="s">
        <v>93</v>
      </c>
      <c r="D49" s="58" t="s">
        <v>93</v>
      </c>
      <c r="E49" s="58" t="s">
        <v>93</v>
      </c>
      <c r="F49" s="58" t="s">
        <v>93</v>
      </c>
      <c r="G49" s="58" t="s">
        <v>93</v>
      </c>
      <c r="H49" s="58" t="s">
        <v>93</v>
      </c>
      <c r="I49" s="58" t="s">
        <v>93</v>
      </c>
      <c r="J49" s="58" t="s">
        <v>93</v>
      </c>
      <c r="K49" s="54"/>
      <c r="L49" s="58" t="s">
        <v>88</v>
      </c>
      <c r="M49" s="58" t="s">
        <v>88</v>
      </c>
      <c r="N49" s="58" t="s">
        <v>88</v>
      </c>
      <c r="O49" s="58" t="s">
        <v>88</v>
      </c>
      <c r="P49" s="58" t="s">
        <v>89</v>
      </c>
    </row>
    <row r="50" spans="2:16">
      <c r="B50" s="57" t="s">
        <v>127</v>
      </c>
      <c r="C50" s="58" t="s">
        <v>88</v>
      </c>
      <c r="D50" s="58" t="s">
        <v>88</v>
      </c>
      <c r="E50" s="58" t="s">
        <v>88</v>
      </c>
      <c r="F50" s="58" t="s">
        <v>88</v>
      </c>
      <c r="G50" s="58" t="s">
        <v>88</v>
      </c>
      <c r="H50" s="58" t="s">
        <v>88</v>
      </c>
      <c r="I50" s="58" t="s">
        <v>88</v>
      </c>
      <c r="J50" s="58" t="s">
        <v>88</v>
      </c>
      <c r="K50" s="54"/>
      <c r="L50" s="58" t="s">
        <v>88</v>
      </c>
      <c r="M50" s="58" t="s">
        <v>88</v>
      </c>
      <c r="N50" s="58" t="s">
        <v>88</v>
      </c>
      <c r="O50" s="58" t="s">
        <v>88</v>
      </c>
      <c r="P50" s="58" t="s">
        <v>89</v>
      </c>
    </row>
    <row r="51" spans="2:16">
      <c r="B51" s="53"/>
      <c r="C51" s="54"/>
      <c r="D51" s="54"/>
      <c r="E51" s="54"/>
      <c r="F51" s="54"/>
      <c r="G51" s="54"/>
      <c r="H51" s="54"/>
      <c r="I51" s="54"/>
      <c r="J51" s="54"/>
      <c r="K51" s="54"/>
      <c r="L51" s="54"/>
      <c r="M51" s="54"/>
      <c r="N51" s="54"/>
      <c r="O51" s="54"/>
      <c r="P51" s="54"/>
    </row>
    <row r="52" spans="2:16">
      <c r="B52" s="55" t="s">
        <v>86</v>
      </c>
      <c r="C52" s="56"/>
      <c r="D52" s="56"/>
      <c r="E52" s="56"/>
      <c r="F52" s="56"/>
      <c r="G52" s="56"/>
      <c r="H52" s="56"/>
      <c r="I52" s="56"/>
      <c r="J52" s="56"/>
      <c r="K52" s="54"/>
      <c r="L52" s="56"/>
      <c r="M52" s="56"/>
      <c r="N52" s="56"/>
      <c r="O52" s="56"/>
      <c r="P52" s="56"/>
    </row>
    <row r="53" spans="2:16">
      <c r="B53" s="57" t="s">
        <v>128</v>
      </c>
      <c r="C53" s="58" t="s">
        <v>88</v>
      </c>
      <c r="D53" s="58" t="s">
        <v>88</v>
      </c>
      <c r="E53" s="58" t="s">
        <v>88</v>
      </c>
      <c r="F53" s="58" t="s">
        <v>88</v>
      </c>
      <c r="G53" s="58" t="s">
        <v>88</v>
      </c>
      <c r="H53" s="58" t="s">
        <v>88</v>
      </c>
      <c r="I53" s="58" t="s">
        <v>88</v>
      </c>
      <c r="J53" s="58" t="s">
        <v>89</v>
      </c>
      <c r="K53" s="54"/>
      <c r="L53" s="58" t="s">
        <v>88</v>
      </c>
      <c r="M53" s="58" t="s">
        <v>88</v>
      </c>
      <c r="N53" s="58" t="s">
        <v>88</v>
      </c>
      <c r="O53" s="58" t="s">
        <v>88</v>
      </c>
      <c r="P53" s="58" t="s">
        <v>89</v>
      </c>
    </row>
    <row r="54" spans="2:16">
      <c r="B54" s="57" t="s">
        <v>129</v>
      </c>
      <c r="C54" s="58" t="s">
        <v>88</v>
      </c>
      <c r="D54" s="58" t="s">
        <v>88</v>
      </c>
      <c r="E54" s="58" t="s">
        <v>88</v>
      </c>
      <c r="F54" s="58" t="s">
        <v>88</v>
      </c>
      <c r="G54" s="58" t="s">
        <v>88</v>
      </c>
      <c r="H54" s="58" t="s">
        <v>88</v>
      </c>
      <c r="I54" s="58" t="s">
        <v>88</v>
      </c>
      <c r="J54" s="58" t="s">
        <v>89</v>
      </c>
      <c r="K54" s="54"/>
      <c r="L54" s="58" t="s">
        <v>88</v>
      </c>
      <c r="M54" s="58" t="s">
        <v>88</v>
      </c>
      <c r="N54" s="58" t="s">
        <v>88</v>
      </c>
      <c r="O54" s="58" t="s">
        <v>88</v>
      </c>
      <c r="P54" s="58" t="s">
        <v>89</v>
      </c>
    </row>
    <row r="55" spans="2:16">
      <c r="B55" s="57" t="s">
        <v>130</v>
      </c>
      <c r="C55" s="58" t="s">
        <v>88</v>
      </c>
      <c r="D55" s="58" t="s">
        <v>88</v>
      </c>
      <c r="E55" s="58" t="s">
        <v>88</v>
      </c>
      <c r="F55" s="58" t="s">
        <v>88</v>
      </c>
      <c r="G55" s="58" t="s">
        <v>88</v>
      </c>
      <c r="H55" s="58" t="s">
        <v>88</v>
      </c>
      <c r="I55" s="58" t="s">
        <v>88</v>
      </c>
      <c r="J55" s="58" t="s">
        <v>89</v>
      </c>
      <c r="K55" s="54"/>
      <c r="L55" s="58" t="s">
        <v>88</v>
      </c>
      <c r="M55" s="58" t="s">
        <v>88</v>
      </c>
      <c r="N55" s="58" t="s">
        <v>88</v>
      </c>
      <c r="O55" s="58" t="s">
        <v>88</v>
      </c>
      <c r="P55" s="58" t="s">
        <v>89</v>
      </c>
    </row>
    <row r="56" spans="2:16" ht="100">
      <c r="B56" s="57" t="s">
        <v>131</v>
      </c>
      <c r="C56" s="66" t="s">
        <v>132</v>
      </c>
      <c r="D56" s="66" t="s">
        <v>132</v>
      </c>
      <c r="E56" s="66" t="s">
        <v>132</v>
      </c>
      <c r="F56" s="66" t="s">
        <v>132</v>
      </c>
      <c r="G56" s="66" t="s">
        <v>132</v>
      </c>
      <c r="H56" s="66" t="s">
        <v>132</v>
      </c>
      <c r="I56" s="66" t="s">
        <v>132</v>
      </c>
      <c r="J56" s="66" t="s">
        <v>133</v>
      </c>
      <c r="K56" s="54"/>
      <c r="L56" s="58" t="s">
        <v>88</v>
      </c>
      <c r="M56" s="58" t="s">
        <v>88</v>
      </c>
      <c r="N56" s="58" t="s">
        <v>88</v>
      </c>
      <c r="O56" s="58" t="s">
        <v>88</v>
      </c>
      <c r="P56" s="58" t="s">
        <v>89</v>
      </c>
    </row>
    <row r="57" spans="2:16" ht="100">
      <c r="B57" s="57" t="s">
        <v>134</v>
      </c>
      <c r="C57" s="66" t="s">
        <v>132</v>
      </c>
      <c r="D57" s="66" t="s">
        <v>132</v>
      </c>
      <c r="E57" s="66" t="s">
        <v>132</v>
      </c>
      <c r="F57" s="66" t="s">
        <v>132</v>
      </c>
      <c r="G57" s="66" t="s">
        <v>132</v>
      </c>
      <c r="H57" s="66" t="s">
        <v>132</v>
      </c>
      <c r="I57" s="66" t="s">
        <v>132</v>
      </c>
      <c r="J57" s="66" t="s">
        <v>133</v>
      </c>
      <c r="K57" s="54"/>
      <c r="L57" s="58" t="s">
        <v>88</v>
      </c>
      <c r="M57" s="58" t="s">
        <v>88</v>
      </c>
      <c r="N57" s="58" t="s">
        <v>88</v>
      </c>
      <c r="O57" s="58" t="s">
        <v>88</v>
      </c>
      <c r="P57" s="58" t="s">
        <v>89</v>
      </c>
    </row>
    <row r="58" spans="2:16" ht="100">
      <c r="B58" s="57" t="s">
        <v>135</v>
      </c>
      <c r="C58" s="66" t="s">
        <v>132</v>
      </c>
      <c r="D58" s="66" t="s">
        <v>132</v>
      </c>
      <c r="E58" s="66" t="s">
        <v>132</v>
      </c>
      <c r="F58" s="66" t="s">
        <v>132</v>
      </c>
      <c r="G58" s="66" t="s">
        <v>132</v>
      </c>
      <c r="H58" s="66" t="s">
        <v>132</v>
      </c>
      <c r="I58" s="66" t="s">
        <v>132</v>
      </c>
      <c r="J58" s="66" t="s">
        <v>133</v>
      </c>
      <c r="K58" s="54"/>
      <c r="L58" s="58" t="s">
        <v>88</v>
      </c>
      <c r="M58" s="58" t="s">
        <v>88</v>
      </c>
      <c r="N58" s="58" t="s">
        <v>88</v>
      </c>
      <c r="O58" s="58" t="s">
        <v>88</v>
      </c>
      <c r="P58" s="58" t="s">
        <v>89</v>
      </c>
    </row>
    <row r="59" spans="2:16" ht="100">
      <c r="B59" s="57" t="s">
        <v>136</v>
      </c>
      <c r="C59" s="66" t="s">
        <v>132</v>
      </c>
      <c r="D59" s="66" t="s">
        <v>132</v>
      </c>
      <c r="E59" s="66" t="s">
        <v>132</v>
      </c>
      <c r="F59" s="66" t="s">
        <v>132</v>
      </c>
      <c r="G59" s="66" t="s">
        <v>132</v>
      </c>
      <c r="H59" s="66" t="s">
        <v>132</v>
      </c>
      <c r="I59" s="66" t="s">
        <v>132</v>
      </c>
      <c r="J59" s="66" t="s">
        <v>133</v>
      </c>
      <c r="K59" s="54"/>
      <c r="L59" s="58" t="s">
        <v>88</v>
      </c>
      <c r="M59" s="58" t="s">
        <v>88</v>
      </c>
      <c r="N59" s="58" t="s">
        <v>88</v>
      </c>
      <c r="O59" s="58" t="s">
        <v>88</v>
      </c>
      <c r="P59" s="58" t="s">
        <v>89</v>
      </c>
    </row>
    <row r="60" spans="2:16">
      <c r="B60" s="57" t="s">
        <v>137</v>
      </c>
      <c r="C60" s="58" t="s">
        <v>88</v>
      </c>
      <c r="D60" s="58" t="s">
        <v>88</v>
      </c>
      <c r="E60" s="58" t="s">
        <v>88</v>
      </c>
      <c r="F60" s="58" t="s">
        <v>88</v>
      </c>
      <c r="G60" s="58" t="s">
        <v>88</v>
      </c>
      <c r="H60" s="58" t="s">
        <v>88</v>
      </c>
      <c r="I60" s="58" t="s">
        <v>88</v>
      </c>
      <c r="J60" s="58" t="s">
        <v>89</v>
      </c>
      <c r="K60" s="54"/>
      <c r="L60" s="58" t="s">
        <v>88</v>
      </c>
      <c r="M60" s="58" t="s">
        <v>88</v>
      </c>
      <c r="N60" s="58" t="s">
        <v>88</v>
      </c>
      <c r="O60" s="58" t="s">
        <v>88</v>
      </c>
      <c r="P60" s="58" t="s">
        <v>89</v>
      </c>
    </row>
    <row r="61" spans="2:16" ht="100">
      <c r="B61" s="57" t="s">
        <v>138</v>
      </c>
      <c r="C61" s="66" t="s">
        <v>132</v>
      </c>
      <c r="D61" s="66" t="s">
        <v>132</v>
      </c>
      <c r="E61" s="66" t="s">
        <v>132</v>
      </c>
      <c r="F61" s="66" t="s">
        <v>132</v>
      </c>
      <c r="G61" s="66" t="s">
        <v>132</v>
      </c>
      <c r="H61" s="66" t="s">
        <v>132</v>
      </c>
      <c r="I61" s="66" t="s">
        <v>132</v>
      </c>
      <c r="J61" s="66" t="s">
        <v>133</v>
      </c>
      <c r="K61" s="54"/>
      <c r="L61" s="58" t="s">
        <v>88</v>
      </c>
      <c r="M61" s="58" t="s">
        <v>88</v>
      </c>
      <c r="N61" s="58" t="s">
        <v>88</v>
      </c>
      <c r="O61" s="58" t="s">
        <v>88</v>
      </c>
      <c r="P61" s="58" t="s">
        <v>89</v>
      </c>
    </row>
    <row r="62" spans="2:16">
      <c r="B62" s="57" t="s">
        <v>139</v>
      </c>
      <c r="C62" s="58" t="s">
        <v>88</v>
      </c>
      <c r="D62" s="58" t="s">
        <v>88</v>
      </c>
      <c r="E62" s="58" t="s">
        <v>88</v>
      </c>
      <c r="F62" s="58" t="s">
        <v>88</v>
      </c>
      <c r="G62" s="58" t="s">
        <v>88</v>
      </c>
      <c r="H62" s="58" t="s">
        <v>88</v>
      </c>
      <c r="I62" s="58" t="s">
        <v>88</v>
      </c>
      <c r="J62" s="58" t="s">
        <v>89</v>
      </c>
      <c r="K62" s="54"/>
      <c r="L62" s="58" t="s">
        <v>88</v>
      </c>
      <c r="M62" s="58" t="s">
        <v>88</v>
      </c>
      <c r="N62" s="58" t="s">
        <v>88</v>
      </c>
      <c r="O62" s="58" t="s">
        <v>88</v>
      </c>
      <c r="P62" s="58" t="s">
        <v>89</v>
      </c>
    </row>
    <row r="63" spans="2:16">
      <c r="B63" s="57" t="s">
        <v>140</v>
      </c>
      <c r="C63" s="58" t="s">
        <v>88</v>
      </c>
      <c r="D63" s="58" t="s">
        <v>88</v>
      </c>
      <c r="E63" s="58" t="s">
        <v>88</v>
      </c>
      <c r="F63" s="58" t="s">
        <v>88</v>
      </c>
      <c r="G63" s="58" t="s">
        <v>88</v>
      </c>
      <c r="H63" s="58" t="s">
        <v>88</v>
      </c>
      <c r="I63" s="58" t="s">
        <v>88</v>
      </c>
      <c r="J63" s="58" t="s">
        <v>89</v>
      </c>
      <c r="K63" s="54"/>
      <c r="L63" s="58" t="s">
        <v>88</v>
      </c>
      <c r="M63" s="58" t="s">
        <v>88</v>
      </c>
      <c r="N63" s="58" t="s">
        <v>88</v>
      </c>
      <c r="O63" s="58" t="s">
        <v>88</v>
      </c>
      <c r="P63" s="58" t="s">
        <v>89</v>
      </c>
    </row>
    <row r="64" spans="2:16">
      <c r="B64" s="57" t="s">
        <v>141</v>
      </c>
      <c r="C64" s="58" t="s">
        <v>88</v>
      </c>
      <c r="D64" s="58" t="s">
        <v>88</v>
      </c>
      <c r="E64" s="58" t="s">
        <v>88</v>
      </c>
      <c r="F64" s="58" t="s">
        <v>88</v>
      </c>
      <c r="G64" s="58" t="s">
        <v>88</v>
      </c>
      <c r="H64" s="58" t="s">
        <v>88</v>
      </c>
      <c r="I64" s="58" t="s">
        <v>88</v>
      </c>
      <c r="J64" s="58" t="s">
        <v>89</v>
      </c>
      <c r="K64" s="54"/>
      <c r="L64" s="58" t="s">
        <v>88</v>
      </c>
      <c r="M64" s="58" t="s">
        <v>88</v>
      </c>
      <c r="N64" s="58" t="s">
        <v>88</v>
      </c>
      <c r="O64" s="58" t="s">
        <v>88</v>
      </c>
      <c r="P64" s="58" t="s">
        <v>89</v>
      </c>
    </row>
    <row r="65" spans="2:17">
      <c r="B65" s="57" t="s">
        <v>142</v>
      </c>
      <c r="C65" s="58" t="s">
        <v>88</v>
      </c>
      <c r="D65" s="58" t="s">
        <v>88</v>
      </c>
      <c r="E65" s="58" t="s">
        <v>88</v>
      </c>
      <c r="F65" s="58" t="s">
        <v>88</v>
      </c>
      <c r="G65" s="58" t="s">
        <v>88</v>
      </c>
      <c r="H65" s="58" t="s">
        <v>88</v>
      </c>
      <c r="I65" s="58" t="s">
        <v>88</v>
      </c>
      <c r="J65" s="58" t="s">
        <v>89</v>
      </c>
      <c r="K65" s="54"/>
      <c r="L65" s="58" t="s">
        <v>88</v>
      </c>
      <c r="M65" s="58" t="s">
        <v>88</v>
      </c>
      <c r="N65" s="58" t="s">
        <v>88</v>
      </c>
      <c r="O65" s="58" t="s">
        <v>88</v>
      </c>
      <c r="P65" s="58" t="s">
        <v>89</v>
      </c>
    </row>
    <row r="66" spans="2:17">
      <c r="B66" s="57" t="s">
        <v>143</v>
      </c>
      <c r="C66" s="58" t="s">
        <v>88</v>
      </c>
      <c r="D66" s="58" t="s">
        <v>88</v>
      </c>
      <c r="E66" s="58" t="s">
        <v>88</v>
      </c>
      <c r="F66" s="58" t="s">
        <v>88</v>
      </c>
      <c r="G66" s="58" t="s">
        <v>88</v>
      </c>
      <c r="H66" s="58" t="s">
        <v>88</v>
      </c>
      <c r="I66" s="58" t="s">
        <v>88</v>
      </c>
      <c r="J66" s="58" t="s">
        <v>89</v>
      </c>
      <c r="K66" s="54"/>
      <c r="L66" s="58" t="s">
        <v>88</v>
      </c>
      <c r="M66" s="58" t="s">
        <v>88</v>
      </c>
      <c r="N66" s="58" t="s">
        <v>88</v>
      </c>
      <c r="O66" s="58" t="s">
        <v>88</v>
      </c>
      <c r="P66" s="58" t="s">
        <v>89</v>
      </c>
    </row>
    <row r="67" spans="2:17">
      <c r="B67" s="57" t="s">
        <v>144</v>
      </c>
      <c r="C67" s="58" t="s">
        <v>88</v>
      </c>
      <c r="D67" s="58" t="s">
        <v>88</v>
      </c>
      <c r="E67" s="58" t="s">
        <v>88</v>
      </c>
      <c r="F67" s="58" t="s">
        <v>88</v>
      </c>
      <c r="G67" s="58" t="s">
        <v>88</v>
      </c>
      <c r="H67" s="58" t="s">
        <v>88</v>
      </c>
      <c r="I67" s="58" t="s">
        <v>88</v>
      </c>
      <c r="J67" s="58" t="s">
        <v>89</v>
      </c>
      <c r="K67" s="54"/>
      <c r="L67" s="58" t="s">
        <v>88</v>
      </c>
      <c r="M67" s="58" t="s">
        <v>88</v>
      </c>
      <c r="N67" s="58" t="s">
        <v>88</v>
      </c>
      <c r="O67" s="58" t="s">
        <v>88</v>
      </c>
      <c r="P67" s="58" t="s">
        <v>89</v>
      </c>
    </row>
    <row r="68" spans="2:17">
      <c r="B68" s="57" t="s">
        <v>145</v>
      </c>
      <c r="C68" s="58" t="s">
        <v>88</v>
      </c>
      <c r="D68" s="58" t="s">
        <v>88</v>
      </c>
      <c r="E68" s="58" t="s">
        <v>88</v>
      </c>
      <c r="F68" s="58" t="s">
        <v>88</v>
      </c>
      <c r="G68" s="58" t="s">
        <v>88</v>
      </c>
      <c r="H68" s="58" t="s">
        <v>88</v>
      </c>
      <c r="I68" s="58" t="s">
        <v>88</v>
      </c>
      <c r="J68" s="58" t="s">
        <v>89</v>
      </c>
      <c r="K68" s="54"/>
      <c r="L68" s="58" t="s">
        <v>88</v>
      </c>
      <c r="M68" s="58" t="s">
        <v>88</v>
      </c>
      <c r="N68" s="58" t="s">
        <v>88</v>
      </c>
      <c r="O68" s="58" t="s">
        <v>88</v>
      </c>
      <c r="P68" s="58" t="s">
        <v>89</v>
      </c>
    </row>
    <row r="69" spans="2:17">
      <c r="B69" s="57" t="s">
        <v>146</v>
      </c>
      <c r="C69" s="58" t="s">
        <v>88</v>
      </c>
      <c r="D69" s="58" t="s">
        <v>88</v>
      </c>
      <c r="E69" s="58" t="s">
        <v>88</v>
      </c>
      <c r="F69" s="58" t="s">
        <v>88</v>
      </c>
      <c r="G69" s="58" t="s">
        <v>88</v>
      </c>
      <c r="H69" s="58" t="s">
        <v>88</v>
      </c>
      <c r="I69" s="58" t="s">
        <v>88</v>
      </c>
      <c r="J69" s="58" t="s">
        <v>89</v>
      </c>
      <c r="K69" s="54"/>
      <c r="L69" s="58" t="s">
        <v>88</v>
      </c>
      <c r="M69" s="58" t="s">
        <v>88</v>
      </c>
      <c r="N69" s="58" t="s">
        <v>88</v>
      </c>
      <c r="O69" s="58" t="s">
        <v>88</v>
      </c>
      <c r="P69" s="58" t="s">
        <v>89</v>
      </c>
    </row>
    <row r="70" spans="2:17">
      <c r="B70" s="53"/>
      <c r="C70" s="54"/>
      <c r="D70" s="54"/>
      <c r="E70" s="54"/>
      <c r="F70" s="54"/>
      <c r="G70" s="54"/>
      <c r="H70" s="54"/>
      <c r="I70" s="54"/>
      <c r="J70" s="54"/>
      <c r="K70" s="54"/>
      <c r="L70" s="54"/>
      <c r="M70" s="54"/>
      <c r="N70" s="54"/>
      <c r="O70" s="54"/>
      <c r="P70" s="54"/>
    </row>
    <row r="71" spans="2:17">
      <c r="B71" s="55" t="s">
        <v>94</v>
      </c>
      <c r="C71" s="56"/>
      <c r="D71" s="56"/>
      <c r="E71" s="56"/>
      <c r="F71" s="56"/>
      <c r="G71" s="56"/>
      <c r="H71" s="56"/>
      <c r="I71" s="56"/>
      <c r="J71" s="56"/>
      <c r="K71" s="54"/>
      <c r="L71" s="56"/>
      <c r="M71" s="56"/>
      <c r="N71" s="56"/>
      <c r="O71" s="56"/>
      <c r="P71" s="56"/>
    </row>
    <row r="72" spans="2:17">
      <c r="B72" s="57" t="s">
        <v>147</v>
      </c>
      <c r="C72" s="58" t="s">
        <v>88</v>
      </c>
      <c r="D72" s="58" t="s">
        <v>88</v>
      </c>
      <c r="E72" s="58" t="s">
        <v>88</v>
      </c>
      <c r="F72" s="58" t="s">
        <v>88</v>
      </c>
      <c r="G72" s="58" t="s">
        <v>88</v>
      </c>
      <c r="H72" s="58" t="s">
        <v>88</v>
      </c>
      <c r="I72" s="58" t="s">
        <v>88</v>
      </c>
      <c r="J72" s="58" t="s">
        <v>89</v>
      </c>
      <c r="K72" s="54"/>
      <c r="L72" s="58" t="s">
        <v>88</v>
      </c>
      <c r="M72" s="58" t="s">
        <v>88</v>
      </c>
      <c r="N72" s="58" t="s">
        <v>88</v>
      </c>
      <c r="O72" s="58" t="s">
        <v>88</v>
      </c>
      <c r="P72" s="58" t="s">
        <v>89</v>
      </c>
    </row>
    <row r="73" spans="2:17">
      <c r="B73" s="57" t="s">
        <v>148</v>
      </c>
      <c r="C73" s="58" t="s">
        <v>88</v>
      </c>
      <c r="D73" s="58" t="s">
        <v>88</v>
      </c>
      <c r="E73" s="58" t="s">
        <v>88</v>
      </c>
      <c r="F73" s="58" t="s">
        <v>88</v>
      </c>
      <c r="G73" s="58" t="s">
        <v>88</v>
      </c>
      <c r="H73" s="58" t="s">
        <v>88</v>
      </c>
      <c r="I73" s="58" t="s">
        <v>88</v>
      </c>
      <c r="J73" s="58" t="s">
        <v>89</v>
      </c>
      <c r="K73" s="54"/>
      <c r="L73" s="58" t="s">
        <v>88</v>
      </c>
      <c r="M73" s="58" t="s">
        <v>88</v>
      </c>
      <c r="N73" s="58" t="s">
        <v>88</v>
      </c>
      <c r="O73" s="58" t="s">
        <v>88</v>
      </c>
      <c r="P73" s="58" t="s">
        <v>89</v>
      </c>
    </row>
    <row r="74" spans="2:17">
      <c r="B74" s="57" t="s">
        <v>149</v>
      </c>
      <c r="C74" s="58" t="s">
        <v>88</v>
      </c>
      <c r="D74" s="58" t="s">
        <v>88</v>
      </c>
      <c r="E74" s="58" t="s">
        <v>88</v>
      </c>
      <c r="F74" s="58" t="s">
        <v>88</v>
      </c>
      <c r="G74" s="58" t="s">
        <v>88</v>
      </c>
      <c r="H74" s="58" t="s">
        <v>88</v>
      </c>
      <c r="I74" s="58" t="s">
        <v>88</v>
      </c>
      <c r="J74" s="58" t="s">
        <v>89</v>
      </c>
      <c r="K74" s="54"/>
      <c r="L74" s="58" t="s">
        <v>88</v>
      </c>
      <c r="M74" s="58" t="s">
        <v>88</v>
      </c>
      <c r="N74" s="58" t="s">
        <v>88</v>
      </c>
      <c r="O74" s="58" t="s">
        <v>88</v>
      </c>
      <c r="P74" s="58" t="s">
        <v>89</v>
      </c>
    </row>
    <row r="75" spans="2:17">
      <c r="B75" s="60"/>
      <c r="C75" s="53"/>
      <c r="D75" s="54"/>
      <c r="E75" s="54"/>
      <c r="F75" s="54"/>
      <c r="G75" s="54"/>
      <c r="H75" s="54"/>
      <c r="I75" s="54"/>
      <c r="J75" s="54"/>
      <c r="K75" s="54"/>
      <c r="L75" s="54"/>
      <c r="M75" s="54"/>
      <c r="N75" s="54"/>
      <c r="O75" s="54"/>
      <c r="P75" s="54"/>
      <c r="Q75" s="54"/>
    </row>
    <row r="76" spans="2:17">
      <c r="B76" s="67" t="s">
        <v>150</v>
      </c>
      <c r="C76" s="53"/>
      <c r="D76" s="54"/>
      <c r="E76" s="54"/>
      <c r="F76" s="54"/>
      <c r="G76" s="54"/>
      <c r="H76" s="54"/>
      <c r="I76" s="54"/>
      <c r="J76" s="54"/>
      <c r="K76" s="54"/>
      <c r="L76" s="54"/>
      <c r="M76" s="54"/>
      <c r="N76" s="54"/>
      <c r="O76" s="54"/>
      <c r="P76" s="54"/>
      <c r="Q76" s="54"/>
    </row>
    <row r="77" spans="2:17">
      <c r="B77" s="68" t="s">
        <v>151</v>
      </c>
      <c r="C77" s="53"/>
      <c r="D77" s="54"/>
      <c r="E77" s="54"/>
      <c r="F77" s="54"/>
      <c r="G77" s="54"/>
      <c r="H77" s="54"/>
      <c r="I77" s="54"/>
      <c r="J77" s="54"/>
      <c r="K77" s="54"/>
      <c r="L77" s="54"/>
      <c r="M77" s="54"/>
      <c r="N77" s="54"/>
      <c r="O77" s="54"/>
      <c r="P77" s="54"/>
      <c r="Q77" s="54"/>
    </row>
    <row r="78" spans="2:17">
      <c r="B78" s="68" t="s">
        <v>152</v>
      </c>
      <c r="C78" s="53"/>
      <c r="D78" s="54"/>
      <c r="E78" s="54"/>
      <c r="F78" s="54"/>
      <c r="G78" s="54"/>
      <c r="H78" s="54"/>
      <c r="I78" s="54"/>
      <c r="J78" s="54"/>
      <c r="K78" s="54"/>
      <c r="L78" s="54"/>
      <c r="M78" s="54"/>
      <c r="N78" s="54"/>
      <c r="O78" s="54"/>
      <c r="P78" s="54"/>
      <c r="Q78" s="54"/>
    </row>
    <row r="79" spans="2:17">
      <c r="B79" s="68" t="s">
        <v>153</v>
      </c>
      <c r="C79" s="53"/>
      <c r="D79" s="54"/>
      <c r="E79" s="54"/>
      <c r="F79" s="54"/>
      <c r="G79" s="54"/>
      <c r="H79" s="54"/>
      <c r="I79" s="54"/>
      <c r="J79" s="54"/>
      <c r="K79" s="54"/>
      <c r="L79" s="54"/>
      <c r="M79" s="54"/>
      <c r="N79" s="54"/>
      <c r="O79" s="54"/>
      <c r="P79" s="54"/>
      <c r="Q79" s="54"/>
    </row>
    <row r="80" spans="2:17">
      <c r="B80" s="68" t="s">
        <v>154</v>
      </c>
      <c r="C80" s="53"/>
      <c r="D80" s="54"/>
      <c r="E80" s="54"/>
      <c r="F80" s="54"/>
      <c r="G80" s="54"/>
      <c r="H80" s="54"/>
      <c r="I80" s="54"/>
      <c r="J80" s="54"/>
      <c r="K80" s="54"/>
      <c r="L80" s="54"/>
      <c r="M80" s="54"/>
      <c r="N80" s="54"/>
      <c r="O80" s="54"/>
      <c r="P80" s="54"/>
      <c r="Q80" s="54"/>
    </row>
    <row r="81" spans="2:17">
      <c r="B81" s="68" t="s">
        <v>155</v>
      </c>
      <c r="C81" s="53"/>
      <c r="D81" s="54"/>
      <c r="E81" s="54"/>
      <c r="F81" s="54"/>
      <c r="G81" s="54"/>
      <c r="H81" s="54"/>
      <c r="I81" s="54"/>
      <c r="J81" s="54"/>
      <c r="K81" s="54"/>
      <c r="L81" s="54"/>
      <c r="M81" s="54"/>
      <c r="N81" s="54"/>
      <c r="O81" s="54"/>
      <c r="P81" s="54"/>
      <c r="Q81" s="54"/>
    </row>
    <row r="82" spans="2:17">
      <c r="B82" s="68" t="s">
        <v>156</v>
      </c>
      <c r="C82" s="53"/>
      <c r="D82" s="54"/>
      <c r="E82" s="54"/>
      <c r="F82" s="54"/>
      <c r="G82" s="54"/>
      <c r="H82" s="54"/>
      <c r="I82" s="54"/>
      <c r="J82" s="54"/>
      <c r="K82" s="54"/>
      <c r="L82" s="54"/>
      <c r="M82" s="54"/>
      <c r="N82" s="54"/>
      <c r="O82" s="54"/>
      <c r="P82" s="54"/>
      <c r="Q82" s="54"/>
    </row>
    <row r="83" spans="2:17">
      <c r="B83" s="68" t="s">
        <v>157</v>
      </c>
      <c r="C83" s="53"/>
      <c r="D83" s="54"/>
      <c r="E83" s="54"/>
      <c r="F83" s="54"/>
      <c r="G83" s="54"/>
      <c r="H83" s="54"/>
      <c r="I83" s="54"/>
      <c r="J83" s="54"/>
      <c r="K83" s="54"/>
      <c r="L83" s="54"/>
      <c r="M83" s="54"/>
      <c r="N83" s="54"/>
      <c r="O83" s="54"/>
      <c r="P83" s="54"/>
      <c r="Q83" s="54"/>
    </row>
    <row r="84" spans="2:17">
      <c r="B84" s="68" t="s">
        <v>158</v>
      </c>
      <c r="C84" s="53"/>
      <c r="D84" s="54"/>
      <c r="E84" s="54"/>
      <c r="F84" s="54"/>
      <c r="G84" s="54"/>
      <c r="H84" s="54"/>
      <c r="I84" s="54"/>
      <c r="J84" s="54"/>
      <c r="K84" s="54"/>
      <c r="L84" s="54"/>
      <c r="M84" s="54"/>
      <c r="N84" s="54"/>
      <c r="O84" s="54"/>
      <c r="P84" s="54"/>
      <c r="Q84" s="54"/>
    </row>
    <row r="85" spans="2:17">
      <c r="B85" s="68" t="s">
        <v>159</v>
      </c>
      <c r="C85" s="53"/>
      <c r="D85" s="54"/>
      <c r="E85" s="54"/>
      <c r="F85" s="54"/>
      <c r="G85" s="54"/>
      <c r="H85" s="54"/>
      <c r="I85" s="54"/>
      <c r="J85" s="54"/>
      <c r="K85" s="54"/>
      <c r="L85" s="54"/>
      <c r="M85" s="54"/>
      <c r="N85" s="54"/>
      <c r="O85" s="54"/>
      <c r="P85" s="54"/>
      <c r="Q85" s="54"/>
    </row>
    <row r="86" spans="2:17">
      <c r="B86" s="68" t="s">
        <v>160</v>
      </c>
      <c r="C86" s="53"/>
      <c r="D86" s="54"/>
      <c r="E86" s="54"/>
      <c r="F86" s="54"/>
      <c r="G86" s="54"/>
      <c r="H86" s="54"/>
      <c r="I86" s="54"/>
      <c r="J86" s="54"/>
      <c r="K86" s="54"/>
      <c r="L86" s="54"/>
      <c r="M86" s="54"/>
      <c r="N86" s="54"/>
      <c r="O86" s="54"/>
      <c r="P86" s="54"/>
      <c r="Q86" s="54"/>
    </row>
    <row r="87" spans="2:17">
      <c r="B87" s="68" t="s">
        <v>161</v>
      </c>
      <c r="C87" s="53"/>
      <c r="D87" s="54"/>
      <c r="E87" s="54"/>
      <c r="F87" s="54"/>
      <c r="G87" s="54"/>
      <c r="H87" s="54"/>
      <c r="I87" s="54"/>
      <c r="J87" s="54"/>
      <c r="K87" s="54"/>
      <c r="L87" s="54"/>
      <c r="M87" s="54"/>
      <c r="N87" s="54"/>
      <c r="O87" s="54"/>
      <c r="P87" s="54"/>
      <c r="Q87" s="54"/>
    </row>
    <row r="88" spans="2:17">
      <c r="B88" s="53"/>
      <c r="C88" s="53"/>
      <c r="D88" s="54"/>
      <c r="E88" s="54"/>
      <c r="F88" s="54"/>
      <c r="G88" s="54"/>
      <c r="H88" s="54"/>
      <c r="I88" s="54"/>
      <c r="J88" s="54"/>
      <c r="K88" s="54"/>
      <c r="L88" s="54"/>
      <c r="M88" s="54"/>
      <c r="N88" s="54"/>
      <c r="O88" s="54"/>
      <c r="P88" s="54"/>
      <c r="Q88" s="54"/>
    </row>
    <row r="89" spans="2:17">
      <c r="B89" s="69" t="s">
        <v>162</v>
      </c>
      <c r="C89" s="53"/>
      <c r="D89" s="54"/>
      <c r="E89" s="54"/>
      <c r="F89" s="54"/>
      <c r="G89" s="54"/>
      <c r="H89" s="54"/>
      <c r="I89" s="54"/>
      <c r="J89" s="54"/>
      <c r="K89" s="54"/>
      <c r="L89" s="54"/>
      <c r="M89" s="54"/>
      <c r="N89" s="54"/>
      <c r="O89" s="54"/>
      <c r="P89" s="54"/>
      <c r="Q89" s="54"/>
    </row>
    <row r="90" spans="2:17">
      <c r="B90" s="53"/>
      <c r="C90" s="53"/>
      <c r="D90" s="54"/>
      <c r="E90" s="54"/>
      <c r="F90" s="54"/>
      <c r="G90" s="54"/>
      <c r="H90" s="54"/>
      <c r="I90" s="54"/>
      <c r="J90" s="54"/>
      <c r="K90" s="54"/>
      <c r="L90" s="54"/>
      <c r="M90" s="54"/>
      <c r="N90" s="54"/>
      <c r="O90" s="54"/>
      <c r="P90" s="54"/>
      <c r="Q90" s="54"/>
    </row>
    <row r="91" spans="2:17">
      <c r="B91" s="53"/>
      <c r="C91" s="53"/>
      <c r="D91" s="54"/>
      <c r="E91" s="54"/>
      <c r="F91" s="54"/>
      <c r="G91" s="54"/>
      <c r="H91" s="54"/>
      <c r="I91" s="54"/>
      <c r="J91" s="54"/>
      <c r="K91" s="54"/>
      <c r="L91" s="54"/>
      <c r="M91" s="54"/>
      <c r="N91" s="54"/>
      <c r="O91" s="54"/>
      <c r="P91" s="54"/>
      <c r="Q91" s="54"/>
    </row>
    <row r="92" spans="2:17">
      <c r="B92" s="53"/>
      <c r="C92" s="53"/>
      <c r="D92" s="54"/>
      <c r="E92" s="54"/>
      <c r="F92" s="54"/>
      <c r="G92" s="54"/>
      <c r="H92" s="54"/>
      <c r="I92" s="54"/>
      <c r="J92" s="54"/>
      <c r="K92" s="54"/>
      <c r="L92" s="54"/>
      <c r="M92" s="54"/>
      <c r="N92" s="54"/>
      <c r="O92" s="54"/>
      <c r="P92" s="54"/>
      <c r="Q92" s="54"/>
    </row>
    <row r="93" spans="2:17">
      <c r="B93" s="53"/>
      <c r="C93" s="53"/>
      <c r="D93" s="54"/>
      <c r="E93" s="54"/>
      <c r="F93" s="54"/>
      <c r="G93" s="54"/>
      <c r="H93" s="54"/>
      <c r="I93" s="54"/>
      <c r="J93" s="54"/>
      <c r="K93" s="54"/>
      <c r="L93" s="54"/>
      <c r="M93" s="54"/>
      <c r="N93" s="54"/>
      <c r="O93" s="54"/>
      <c r="P93" s="54"/>
      <c r="Q93" s="54"/>
    </row>
  </sheetData>
  <mergeCells count="1">
    <mergeCell ref="L2:P5"/>
  </mergeCells>
  <phoneticPr fontId="38"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653E9-0D45-46D9-B1E9-577EC596F92E}">
  <dimension ref="A2:L50"/>
  <sheetViews>
    <sheetView workbookViewId="0">
      <selection activeCell="B31" sqref="B31"/>
    </sheetView>
  </sheetViews>
  <sheetFormatPr defaultColWidth="8.81640625" defaultRowHeight="14.5"/>
  <cols>
    <col min="1" max="1" width="87.54296875" customWidth="1"/>
    <col min="2" max="2" width="26.54296875" style="118" customWidth="1"/>
  </cols>
  <sheetData>
    <row r="2" spans="1:12" ht="15" customHeight="1">
      <c r="D2" s="157" t="s">
        <v>435</v>
      </c>
      <c r="E2" s="158"/>
      <c r="F2" s="158"/>
      <c r="G2" s="158"/>
      <c r="H2" s="158"/>
      <c r="I2" s="158"/>
      <c r="J2" s="158"/>
      <c r="K2" s="158"/>
      <c r="L2" s="158"/>
    </row>
    <row r="3" spans="1:12" ht="15" customHeight="1">
      <c r="D3" s="158"/>
      <c r="E3" s="158"/>
      <c r="F3" s="158"/>
      <c r="G3" s="158"/>
      <c r="H3" s="158"/>
      <c r="I3" s="158"/>
      <c r="J3" s="158"/>
      <c r="K3" s="158"/>
      <c r="L3" s="158"/>
    </row>
    <row r="4" spans="1:12" ht="15" customHeight="1">
      <c r="D4" s="158"/>
      <c r="E4" s="158"/>
      <c r="F4" s="158"/>
      <c r="G4" s="158"/>
      <c r="H4" s="158"/>
      <c r="I4" s="158"/>
      <c r="J4" s="158"/>
      <c r="K4" s="158"/>
      <c r="L4" s="158"/>
    </row>
    <row r="5" spans="1:12" ht="15" customHeight="1">
      <c r="D5" s="158"/>
      <c r="E5" s="158"/>
      <c r="F5" s="158"/>
      <c r="G5" s="158"/>
      <c r="H5" s="158"/>
      <c r="I5" s="158"/>
      <c r="J5" s="158"/>
      <c r="K5" s="158"/>
      <c r="L5" s="158"/>
    </row>
    <row r="6" spans="1:12" ht="15" customHeight="1">
      <c r="A6" s="119" t="s">
        <v>429</v>
      </c>
      <c r="D6" s="158"/>
      <c r="E6" s="158"/>
      <c r="F6" s="158"/>
      <c r="G6" s="158"/>
      <c r="H6" s="158"/>
      <c r="I6" s="158"/>
      <c r="J6" s="158"/>
      <c r="K6" s="158"/>
      <c r="L6" s="158"/>
    </row>
    <row r="7" spans="1:12" ht="15" customHeight="1">
      <c r="D7" s="158"/>
      <c r="E7" s="158"/>
      <c r="F7" s="158"/>
      <c r="G7" s="158"/>
      <c r="H7" s="158"/>
      <c r="I7" s="158"/>
      <c r="J7" s="158"/>
      <c r="K7" s="158"/>
      <c r="L7" s="158"/>
    </row>
    <row r="8" spans="1:12" ht="15" customHeight="1">
      <c r="A8" s="120" t="s">
        <v>430</v>
      </c>
      <c r="D8" s="158"/>
      <c r="E8" s="158"/>
      <c r="F8" s="158"/>
      <c r="G8" s="158"/>
      <c r="H8" s="158"/>
      <c r="I8" s="158"/>
      <c r="J8" s="158"/>
      <c r="K8" s="158"/>
      <c r="L8" s="158"/>
    </row>
    <row r="9" spans="1:12" ht="15" customHeight="1">
      <c r="A9" s="114"/>
      <c r="B9" s="121" t="s">
        <v>2</v>
      </c>
      <c r="D9" s="158"/>
      <c r="E9" s="158"/>
      <c r="F9" s="158"/>
      <c r="G9" s="158"/>
      <c r="H9" s="158"/>
      <c r="I9" s="158"/>
      <c r="J9" s="158"/>
      <c r="K9" s="158"/>
      <c r="L9" s="158"/>
    </row>
    <row r="10" spans="1:12" ht="15" customHeight="1">
      <c r="A10" s="113" t="s">
        <v>434</v>
      </c>
      <c r="B10" s="122">
        <f>'Indledende Ydelser'!C7</f>
        <v>0</v>
      </c>
      <c r="D10" s="158"/>
      <c r="E10" s="158"/>
      <c r="F10" s="158"/>
      <c r="G10" s="158"/>
      <c r="H10" s="158"/>
      <c r="I10" s="158"/>
      <c r="J10" s="158"/>
      <c r="K10" s="158"/>
      <c r="L10" s="158"/>
    </row>
    <row r="11" spans="1:12" ht="15" customHeight="1">
      <c r="A11" s="123" t="s">
        <v>431</v>
      </c>
      <c r="B11" s="124">
        <f>SUM(B10)</f>
        <v>0</v>
      </c>
      <c r="D11" s="158"/>
      <c r="E11" s="158"/>
      <c r="F11" s="158"/>
      <c r="G11" s="158"/>
      <c r="H11" s="158"/>
      <c r="I11" s="158"/>
      <c r="J11" s="158"/>
      <c r="K11" s="158"/>
      <c r="L11" s="158"/>
    </row>
    <row r="12" spans="1:12">
      <c r="A12" s="113"/>
      <c r="B12"/>
    </row>
    <row r="13" spans="1:12" ht="31">
      <c r="A13" s="120" t="s">
        <v>436</v>
      </c>
    </row>
    <row r="14" spans="1:12">
      <c r="A14" s="114"/>
      <c r="B14" s="121" t="s">
        <v>2</v>
      </c>
    </row>
    <row r="15" spans="1:12">
      <c r="A15" s="113" t="s">
        <v>437</v>
      </c>
      <c r="B15" s="122"/>
    </row>
    <row r="16" spans="1:12">
      <c r="A16" s="123" t="s">
        <v>431</v>
      </c>
      <c r="B16" s="124">
        <f>SUM(B15:B15)</f>
        <v>0</v>
      </c>
    </row>
    <row r="18" spans="1:2" ht="15.5">
      <c r="A18" s="120" t="s">
        <v>439</v>
      </c>
    </row>
    <row r="19" spans="1:2">
      <c r="A19" s="114"/>
      <c r="B19" s="121" t="s">
        <v>2</v>
      </c>
    </row>
    <row r="20" spans="1:2">
      <c r="A20" s="125" t="s">
        <v>438</v>
      </c>
      <c r="B20" s="122">
        <f>'Samlet pris for drift af STS'!Q49</f>
        <v>0</v>
      </c>
    </row>
    <row r="21" spans="1:2">
      <c r="A21" s="123" t="s">
        <v>431</v>
      </c>
      <c r="B21" s="124">
        <f>SUM(B20:B20)</f>
        <v>0</v>
      </c>
    </row>
    <row r="23" spans="1:2" ht="15.5">
      <c r="A23" s="120" t="s">
        <v>442</v>
      </c>
    </row>
    <row r="24" spans="1:2">
      <c r="A24" s="114"/>
      <c r="B24" s="121" t="s">
        <v>2</v>
      </c>
    </row>
    <row r="25" spans="1:2">
      <c r="A25" s="125" t="s">
        <v>432</v>
      </c>
      <c r="B25" s="122">
        <f>Support!I25</f>
        <v>0</v>
      </c>
    </row>
    <row r="26" spans="1:2">
      <c r="A26" s="125" t="s">
        <v>440</v>
      </c>
      <c r="B26" s="122">
        <f>'Tværgående ydelser'!J23</f>
        <v>0</v>
      </c>
    </row>
    <row r="27" spans="1:2">
      <c r="A27" s="123" t="s">
        <v>431</v>
      </c>
      <c r="B27" s="124">
        <f>SUM(B25:B26)</f>
        <v>0</v>
      </c>
    </row>
    <row r="29" spans="1:2" ht="15.5">
      <c r="A29" s="120" t="s">
        <v>475</v>
      </c>
    </row>
    <row r="30" spans="1:2">
      <c r="A30" s="114"/>
      <c r="B30" s="121" t="s">
        <v>2</v>
      </c>
    </row>
    <row r="31" spans="1:2">
      <c r="A31" s="125" t="s">
        <v>476</v>
      </c>
      <c r="B31" s="122">
        <f>Standardbestillingsydelser!H110</f>
        <v>0</v>
      </c>
    </row>
    <row r="32" spans="1:2">
      <c r="A32" s="123" t="s">
        <v>431</v>
      </c>
      <c r="B32" s="124">
        <f>SUM(B31:B31)</f>
        <v>0</v>
      </c>
    </row>
    <row r="34" spans="1:2" ht="15.5">
      <c r="A34" s="120" t="s">
        <v>473</v>
      </c>
    </row>
    <row r="35" spans="1:2">
      <c r="A35" s="114"/>
      <c r="B35" s="121" t="s">
        <v>2</v>
      </c>
    </row>
    <row r="36" spans="1:2">
      <c r="A36" s="125" t="s">
        <v>441</v>
      </c>
      <c r="B36" s="122">
        <f>Timepriser!I66</f>
        <v>0</v>
      </c>
    </row>
    <row r="37" spans="1:2">
      <c r="A37" s="123" t="s">
        <v>431</v>
      </c>
      <c r="B37" s="124">
        <f>SUM(B36:B36)</f>
        <v>0</v>
      </c>
    </row>
    <row r="38" spans="1:2">
      <c r="A38" s="113"/>
      <c r="B38"/>
    </row>
    <row r="39" spans="1:2" ht="15.5">
      <c r="A39" s="120" t="s">
        <v>474</v>
      </c>
    </row>
    <row r="40" spans="1:2">
      <c r="A40" s="114"/>
      <c r="B40" s="121" t="s">
        <v>2</v>
      </c>
    </row>
    <row r="41" spans="1:2">
      <c r="A41" s="113" t="s">
        <v>433</v>
      </c>
      <c r="B41" s="122">
        <f>Optioner!J36</f>
        <v>0</v>
      </c>
    </row>
    <row r="42" spans="1:2">
      <c r="A42" s="126" t="s">
        <v>431</v>
      </c>
      <c r="B42" s="127">
        <f>SUM(B41:B41)</f>
        <v>0</v>
      </c>
    </row>
    <row r="43" spans="1:2">
      <c r="B43"/>
    </row>
    <row r="44" spans="1:2" ht="15.5">
      <c r="A44" s="120" t="s">
        <v>443</v>
      </c>
    </row>
    <row r="45" spans="1:2">
      <c r="A45" s="114"/>
      <c r="B45" s="121" t="s">
        <v>2</v>
      </c>
    </row>
    <row r="46" spans="1:2" ht="16" thickBot="1">
      <c r="A46" s="128" t="s">
        <v>431</v>
      </c>
      <c r="B46" s="129">
        <f>B11+B16+B21+B27+B32+B42</f>
        <v>0</v>
      </c>
    </row>
    <row r="50" ht="130.5" customHeight="1"/>
  </sheetData>
  <mergeCells count="1">
    <mergeCell ref="D2:L1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K19"/>
  <sheetViews>
    <sheetView showGridLines="0" workbookViewId="0">
      <selection activeCell="C7" sqref="C7"/>
    </sheetView>
  </sheetViews>
  <sheetFormatPr defaultRowHeight="14.5"/>
  <cols>
    <col min="2" max="2" width="40.6328125" bestFit="1" customWidth="1"/>
    <col min="3" max="3" width="18.36328125" style="1" customWidth="1"/>
    <col min="4" max="4" width="18.54296875" customWidth="1"/>
    <col min="5" max="5" width="15.1796875" customWidth="1"/>
    <col min="6" max="6" width="16.90625" customWidth="1"/>
  </cols>
  <sheetData>
    <row r="1" spans="2:11">
      <c r="B1" s="2"/>
      <c r="C1" s="8"/>
      <c r="D1" s="2"/>
      <c r="E1" s="2"/>
      <c r="F1" s="2"/>
      <c r="G1" s="2"/>
      <c r="H1" s="2"/>
      <c r="I1" s="2"/>
      <c r="J1" s="2"/>
    </row>
    <row r="2" spans="2:11">
      <c r="B2" s="2"/>
      <c r="C2" s="8"/>
      <c r="D2" s="2"/>
      <c r="E2" s="2"/>
      <c r="F2" s="2"/>
      <c r="G2" s="2"/>
      <c r="H2" s="2"/>
      <c r="I2" s="2"/>
      <c r="J2" s="2"/>
    </row>
    <row r="3" spans="2:11" ht="17.5">
      <c r="B3" s="3" t="s">
        <v>9</v>
      </c>
      <c r="C3" s="8"/>
      <c r="D3" s="2"/>
      <c r="E3" s="2"/>
      <c r="F3" s="2"/>
      <c r="G3" s="2"/>
      <c r="H3" s="2"/>
      <c r="I3" s="2"/>
      <c r="J3" s="2"/>
    </row>
    <row r="4" spans="2:11">
      <c r="B4" s="2"/>
      <c r="C4" s="8"/>
      <c r="D4" s="2"/>
      <c r="E4" s="2"/>
      <c r="F4" s="2"/>
      <c r="G4" s="2"/>
      <c r="H4" s="2"/>
      <c r="I4" s="2"/>
      <c r="J4" s="2"/>
    </row>
    <row r="5" spans="2:11" ht="15.5" customHeight="1">
      <c r="B5" s="9" t="s">
        <v>10</v>
      </c>
      <c r="C5" s="8"/>
      <c r="D5" s="2"/>
      <c r="E5" s="2"/>
      <c r="F5" s="2"/>
      <c r="G5" s="159" t="s">
        <v>63</v>
      </c>
      <c r="H5" s="159"/>
      <c r="I5" s="159"/>
      <c r="J5" s="159"/>
      <c r="K5" s="159"/>
    </row>
    <row r="6" spans="2:11">
      <c r="B6" s="4" t="s">
        <v>1</v>
      </c>
      <c r="C6" s="10" t="s">
        <v>2</v>
      </c>
      <c r="D6" s="2"/>
      <c r="E6" s="2"/>
      <c r="F6" s="2"/>
      <c r="G6" s="159"/>
      <c r="H6" s="159"/>
      <c r="I6" s="159"/>
      <c r="J6" s="159"/>
      <c r="K6" s="159"/>
    </row>
    <row r="7" spans="2:11">
      <c r="B7" s="2" t="s">
        <v>11</v>
      </c>
      <c r="C7" s="11"/>
      <c r="D7" s="2"/>
      <c r="E7" s="2"/>
      <c r="F7" s="2"/>
      <c r="G7" s="159"/>
      <c r="H7" s="159"/>
      <c r="I7" s="159"/>
      <c r="J7" s="159"/>
      <c r="K7" s="159"/>
    </row>
    <row r="8" spans="2:11">
      <c r="B8" s="2"/>
      <c r="C8" s="8"/>
      <c r="D8" s="2"/>
      <c r="E8" s="2"/>
      <c r="F8" s="2"/>
      <c r="G8" s="159"/>
      <c r="H8" s="159"/>
      <c r="I8" s="159"/>
      <c r="J8" s="159"/>
      <c r="K8" s="159"/>
    </row>
    <row r="9" spans="2:11">
      <c r="B9" s="2"/>
      <c r="C9" s="8"/>
      <c r="D9" s="2"/>
      <c r="E9" s="2"/>
      <c r="F9" s="2"/>
    </row>
    <row r="10" spans="2:11">
      <c r="B10" s="5" t="s">
        <v>188</v>
      </c>
      <c r="C10" s="8"/>
      <c r="D10" s="2"/>
      <c r="E10" s="2"/>
      <c r="F10" s="2"/>
    </row>
    <row r="11" spans="2:11" ht="39">
      <c r="B11" s="79" t="s">
        <v>185</v>
      </c>
      <c r="C11" s="80" t="s">
        <v>187</v>
      </c>
      <c r="D11" s="80" t="s">
        <v>186</v>
      </c>
      <c r="E11" s="79" t="s">
        <v>189</v>
      </c>
      <c r="F11" s="79"/>
      <c r="I11" s="2"/>
      <c r="J11" s="2"/>
    </row>
    <row r="12" spans="2:11">
      <c r="B12" s="2"/>
      <c r="C12" s="8"/>
      <c r="D12" s="2"/>
      <c r="E12" s="2"/>
      <c r="F12" s="2"/>
      <c r="G12" s="2"/>
      <c r="H12" s="2"/>
      <c r="I12" s="2"/>
      <c r="J12" s="2"/>
    </row>
    <row r="13" spans="2:11">
      <c r="B13" s="2"/>
      <c r="C13" s="8"/>
      <c r="D13" s="2"/>
      <c r="E13" s="2"/>
      <c r="F13" s="2"/>
      <c r="G13" s="2"/>
      <c r="H13" s="2"/>
      <c r="I13" s="2"/>
      <c r="J13" s="2"/>
    </row>
    <row r="14" spans="2:11">
      <c r="B14" s="2" t="s">
        <v>190</v>
      </c>
      <c r="C14" s="76">
        <v>0.2</v>
      </c>
      <c r="D14" s="75">
        <v>0.2</v>
      </c>
      <c r="E14" s="101">
        <f>$C$7*C14</f>
        <v>0</v>
      </c>
      <c r="F14" s="2"/>
      <c r="G14" s="2"/>
      <c r="H14" s="2"/>
      <c r="I14" s="2"/>
      <c r="J14" s="2"/>
    </row>
    <row r="15" spans="2:11">
      <c r="B15" s="2" t="s">
        <v>182</v>
      </c>
      <c r="C15" s="76">
        <v>0.5</v>
      </c>
      <c r="D15" s="75">
        <v>0.7</v>
      </c>
      <c r="E15" s="101">
        <f t="shared" ref="E15:E16" si="0">$C$7*C15</f>
        <v>0</v>
      </c>
      <c r="F15" s="2"/>
      <c r="G15" s="2"/>
      <c r="H15" s="2"/>
      <c r="I15" s="2"/>
      <c r="J15" s="2"/>
    </row>
    <row r="16" spans="2:11">
      <c r="B16" s="2" t="s">
        <v>183</v>
      </c>
      <c r="C16" s="76">
        <v>0.3</v>
      </c>
      <c r="D16" s="75">
        <v>1</v>
      </c>
      <c r="E16" s="101">
        <f t="shared" si="0"/>
        <v>0</v>
      </c>
      <c r="F16" s="2"/>
      <c r="G16" s="2"/>
      <c r="H16" s="2"/>
      <c r="I16" s="2"/>
      <c r="J16" s="2"/>
    </row>
    <row r="17" spans="2:10">
      <c r="B17" s="2"/>
      <c r="C17" s="8"/>
      <c r="D17" s="2"/>
      <c r="E17" s="37"/>
      <c r="F17" s="2"/>
      <c r="G17" s="2"/>
      <c r="H17" s="2"/>
      <c r="I17" s="2"/>
      <c r="J17" s="2"/>
    </row>
    <row r="18" spans="2:10">
      <c r="B18" s="2" t="s">
        <v>184</v>
      </c>
      <c r="C18" s="8"/>
      <c r="D18" s="2"/>
      <c r="E18" s="102">
        <f>SUM(E14:E17)</f>
        <v>0</v>
      </c>
      <c r="F18" s="2"/>
      <c r="G18" s="2"/>
      <c r="H18" s="2"/>
      <c r="I18" s="2"/>
      <c r="J18" s="2"/>
    </row>
    <row r="19" spans="2:10">
      <c r="B19" s="2"/>
      <c r="C19" s="8"/>
      <c r="D19" s="2"/>
      <c r="E19" s="81"/>
      <c r="F19" s="2"/>
      <c r="G19" s="2"/>
      <c r="H19" s="2"/>
      <c r="I19" s="2"/>
      <c r="J19" s="2"/>
    </row>
  </sheetData>
  <mergeCells count="1">
    <mergeCell ref="G5:K8"/>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91CB3-879E-46FD-9B19-1AFDAC1A96D2}">
  <dimension ref="B2:J81"/>
  <sheetViews>
    <sheetView topLeftCell="A8" workbookViewId="0">
      <selection activeCell="D12" sqref="D12"/>
    </sheetView>
  </sheetViews>
  <sheetFormatPr defaultRowHeight="14.5"/>
  <cols>
    <col min="1" max="1" width="3.6328125" customWidth="1"/>
    <col min="2" max="3" width="22.90625" customWidth="1"/>
    <col min="4" max="4" width="39.90625" bestFit="1" customWidth="1"/>
    <col min="5" max="5" width="54" bestFit="1" customWidth="1"/>
    <col min="6" max="6" width="22.90625" customWidth="1"/>
    <col min="7" max="7" width="33.26953125" customWidth="1"/>
    <col min="8" max="8" width="28.54296875" customWidth="1"/>
    <col min="9" max="9" width="22.90625" customWidth="1"/>
    <col min="10" max="10" width="25.81640625" customWidth="1"/>
  </cols>
  <sheetData>
    <row r="2" spans="2:10" ht="17.5">
      <c r="B2" s="3" t="s">
        <v>424</v>
      </c>
    </row>
    <row r="4" spans="2:10" ht="17.5">
      <c r="B4" s="3" t="s">
        <v>466</v>
      </c>
      <c r="C4" s="3"/>
      <c r="D4" s="3"/>
      <c r="E4" s="3"/>
      <c r="F4" s="3"/>
      <c r="G4" s="3"/>
      <c r="H4" s="2"/>
      <c r="I4" s="2"/>
    </row>
    <row r="5" spans="2:10" ht="17.5">
      <c r="B5" s="3"/>
      <c r="C5" s="3"/>
      <c r="D5" s="3"/>
      <c r="E5" s="3"/>
      <c r="F5" s="3"/>
      <c r="G5" s="3"/>
      <c r="H5" s="2"/>
      <c r="I5" s="2"/>
    </row>
    <row r="6" spans="2:10" ht="17.5">
      <c r="B6" s="9" t="s">
        <v>467</v>
      </c>
      <c r="C6" s="8"/>
      <c r="D6" s="3"/>
      <c r="E6" s="3"/>
      <c r="F6" s="3"/>
      <c r="G6" s="3"/>
      <c r="H6" s="2"/>
      <c r="I6" s="2"/>
    </row>
    <row r="7" spans="2:10" ht="17.5">
      <c r="B7" s="4" t="s">
        <v>1</v>
      </c>
      <c r="C7" s="10" t="s">
        <v>402</v>
      </c>
      <c r="D7" s="3"/>
      <c r="E7" s="3"/>
      <c r="F7" s="3"/>
      <c r="G7" s="3"/>
      <c r="H7" s="2"/>
      <c r="I7" s="2"/>
    </row>
    <row r="8" spans="2:10" ht="17.5">
      <c r="B8" s="2" t="s">
        <v>401</v>
      </c>
      <c r="C8" s="98"/>
      <c r="D8" s="3"/>
      <c r="E8" s="3"/>
      <c r="F8" s="3"/>
      <c r="G8" s="3"/>
      <c r="H8" s="2"/>
      <c r="I8" s="2"/>
    </row>
    <row r="9" spans="2:10" ht="17.5">
      <c r="B9" s="3"/>
      <c r="C9" s="3"/>
      <c r="D9" s="3"/>
      <c r="E9" s="3"/>
      <c r="F9" s="3"/>
      <c r="G9" s="3"/>
      <c r="H9" s="2"/>
      <c r="I9" s="2"/>
    </row>
    <row r="10" spans="2:10">
      <c r="B10" s="2"/>
      <c r="C10" s="2"/>
      <c r="D10" s="2"/>
      <c r="E10" s="2"/>
      <c r="F10" s="2"/>
      <c r="G10" s="2"/>
      <c r="H10" s="2"/>
      <c r="I10" s="2"/>
    </row>
    <row r="11" spans="2:10" ht="15.5">
      <c r="B11" s="13" t="s">
        <v>164</v>
      </c>
      <c r="C11" s="13"/>
      <c r="D11" s="13"/>
      <c r="E11" s="13"/>
      <c r="F11" s="13"/>
      <c r="G11" s="13"/>
      <c r="H11" s="2"/>
      <c r="I11" s="2"/>
    </row>
    <row r="12" spans="2:10">
      <c r="B12" s="14" t="s">
        <v>32</v>
      </c>
      <c r="C12" s="14" t="s">
        <v>38</v>
      </c>
      <c r="D12" s="14" t="s">
        <v>180</v>
      </c>
      <c r="E12" s="14" t="s">
        <v>181</v>
      </c>
      <c r="F12" s="14" t="s">
        <v>33</v>
      </c>
      <c r="G12" s="14" t="s">
        <v>34</v>
      </c>
      <c r="H12" s="15" t="s">
        <v>37</v>
      </c>
      <c r="I12" s="15" t="s">
        <v>62</v>
      </c>
      <c r="J12" s="15" t="s">
        <v>35</v>
      </c>
    </row>
    <row r="13" spans="2:10" s="73" customFormat="1">
      <c r="C13" s="74" t="s">
        <v>451</v>
      </c>
      <c r="D13" s="71"/>
      <c r="E13" s="71"/>
      <c r="F13" s="71"/>
      <c r="G13" s="71"/>
      <c r="H13" s="72"/>
      <c r="I13" s="99"/>
      <c r="J13" s="72"/>
    </row>
    <row r="14" spans="2:10">
      <c r="B14" s="107"/>
      <c r="C14" s="107"/>
      <c r="D14" s="107"/>
      <c r="E14" s="107"/>
      <c r="F14" s="107"/>
      <c r="G14" s="107"/>
      <c r="H14" s="22"/>
      <c r="I14" s="100">
        <f>$C$8</f>
        <v>0</v>
      </c>
      <c r="J14" s="37">
        <f>H14-(H14*I14)</f>
        <v>0</v>
      </c>
    </row>
    <row r="15" spans="2:10">
      <c r="B15" s="107"/>
      <c r="C15" s="107"/>
      <c r="D15" s="107"/>
      <c r="E15" s="107"/>
      <c r="F15" s="107"/>
      <c r="G15" s="107"/>
      <c r="H15" s="22"/>
      <c r="I15" s="100">
        <f>$C$8</f>
        <v>0</v>
      </c>
      <c r="J15" s="37">
        <f t="shared" ref="J15:J20" si="0">H15-(H15*I15)</f>
        <v>0</v>
      </c>
    </row>
    <row r="16" spans="2:10" s="73" customFormat="1">
      <c r="B16" s="74"/>
      <c r="C16" s="74" t="s">
        <v>452</v>
      </c>
      <c r="D16" s="71"/>
      <c r="E16" s="71"/>
      <c r="F16" s="71"/>
      <c r="G16" s="71"/>
      <c r="H16" s="72"/>
      <c r="I16" s="99"/>
      <c r="J16" s="72"/>
    </row>
    <row r="17" spans="2:10">
      <c r="B17" s="7"/>
      <c r="C17" s="7"/>
      <c r="D17" s="7"/>
      <c r="E17" s="7"/>
      <c r="F17" s="7"/>
      <c r="G17" s="7"/>
      <c r="H17" s="22"/>
      <c r="I17" s="100">
        <f t="shared" ref="I17:I61" si="1">$C$8</f>
        <v>0</v>
      </c>
      <c r="J17" s="37">
        <f t="shared" si="0"/>
        <v>0</v>
      </c>
    </row>
    <row r="18" spans="2:10">
      <c r="B18" s="7"/>
      <c r="C18" s="7"/>
      <c r="D18" s="7"/>
      <c r="E18" s="7"/>
      <c r="F18" s="7"/>
      <c r="G18" s="7"/>
      <c r="H18" s="22"/>
      <c r="I18" s="100">
        <f t="shared" si="1"/>
        <v>0</v>
      </c>
      <c r="J18" s="37">
        <f t="shared" si="0"/>
        <v>0</v>
      </c>
    </row>
    <row r="19" spans="2:10" s="73" customFormat="1">
      <c r="B19" s="74"/>
      <c r="C19" s="74" t="s">
        <v>453</v>
      </c>
      <c r="D19" s="71"/>
      <c r="E19" s="71"/>
      <c r="F19" s="71"/>
      <c r="G19" s="71"/>
      <c r="H19" s="72"/>
      <c r="I19" s="99">
        <f t="shared" si="1"/>
        <v>0</v>
      </c>
      <c r="J19" s="72">
        <f t="shared" si="0"/>
        <v>0</v>
      </c>
    </row>
    <row r="20" spans="2:10">
      <c r="B20" s="7"/>
      <c r="C20" s="7"/>
      <c r="D20" s="7"/>
      <c r="E20" s="7"/>
      <c r="F20" s="7"/>
      <c r="G20" s="7"/>
      <c r="H20" s="22"/>
      <c r="I20" s="100">
        <f t="shared" si="1"/>
        <v>0</v>
      </c>
      <c r="J20" s="37">
        <f t="shared" si="0"/>
        <v>0</v>
      </c>
    </row>
    <row r="21" spans="2:10">
      <c r="B21" s="7"/>
      <c r="C21" s="7"/>
      <c r="D21" s="7"/>
      <c r="E21" s="7"/>
      <c r="F21" s="7"/>
      <c r="G21" s="7"/>
      <c r="H21" s="22"/>
      <c r="I21" s="100">
        <f t="shared" si="1"/>
        <v>0</v>
      </c>
      <c r="J21" s="37">
        <f t="shared" ref="J21:J26" si="2">H21-(H21*I21)</f>
        <v>0</v>
      </c>
    </row>
    <row r="22" spans="2:10" s="73" customFormat="1">
      <c r="B22" s="74"/>
      <c r="C22" s="74" t="s">
        <v>454</v>
      </c>
      <c r="D22" s="71"/>
      <c r="E22" s="71"/>
      <c r="F22" s="71"/>
      <c r="G22" s="71"/>
      <c r="H22" s="72"/>
      <c r="I22" s="99">
        <f t="shared" si="1"/>
        <v>0</v>
      </c>
      <c r="J22" s="72">
        <f t="shared" si="2"/>
        <v>0</v>
      </c>
    </row>
    <row r="23" spans="2:10">
      <c r="B23" s="7"/>
      <c r="C23" s="7"/>
      <c r="D23" s="7"/>
      <c r="E23" s="7"/>
      <c r="F23" s="7"/>
      <c r="G23" s="7"/>
      <c r="H23" s="22"/>
      <c r="I23" s="100">
        <f t="shared" si="1"/>
        <v>0</v>
      </c>
      <c r="J23" s="37">
        <f t="shared" si="2"/>
        <v>0</v>
      </c>
    </row>
    <row r="24" spans="2:10">
      <c r="B24" s="7"/>
      <c r="C24" s="7"/>
      <c r="D24" s="7"/>
      <c r="E24" s="7"/>
      <c r="F24" s="7"/>
      <c r="G24" s="7"/>
      <c r="H24" s="22"/>
      <c r="I24" s="100">
        <f t="shared" si="1"/>
        <v>0</v>
      </c>
      <c r="J24" s="37">
        <f t="shared" si="2"/>
        <v>0</v>
      </c>
    </row>
    <row r="25" spans="2:10" s="73" customFormat="1">
      <c r="B25" s="74"/>
      <c r="C25" s="74" t="s">
        <v>127</v>
      </c>
      <c r="D25" s="71"/>
      <c r="E25" s="71"/>
      <c r="F25" s="71"/>
      <c r="G25" s="71"/>
      <c r="H25" s="72"/>
      <c r="I25" s="99">
        <f t="shared" si="1"/>
        <v>0</v>
      </c>
      <c r="J25" s="72">
        <f t="shared" si="2"/>
        <v>0</v>
      </c>
    </row>
    <row r="26" spans="2:10">
      <c r="B26" s="7"/>
      <c r="C26" s="7"/>
      <c r="D26" s="7"/>
      <c r="E26" s="7"/>
      <c r="F26" s="7"/>
      <c r="G26" s="7"/>
      <c r="H26" s="22"/>
      <c r="I26" s="100">
        <f t="shared" si="1"/>
        <v>0</v>
      </c>
      <c r="J26" s="37">
        <f t="shared" si="2"/>
        <v>0</v>
      </c>
    </row>
    <row r="27" spans="2:10">
      <c r="B27" s="7"/>
      <c r="C27" s="7"/>
      <c r="D27" s="7"/>
      <c r="E27" s="7"/>
      <c r="F27" s="7"/>
      <c r="G27" s="7"/>
      <c r="H27" s="22"/>
      <c r="I27" s="100">
        <f t="shared" si="1"/>
        <v>0</v>
      </c>
      <c r="J27" s="37">
        <f t="shared" ref="J27:J38" si="3">H27-(H27*I27)</f>
        <v>0</v>
      </c>
    </row>
    <row r="28" spans="2:10" s="73" customFormat="1">
      <c r="B28" s="74"/>
      <c r="C28" s="74" t="s">
        <v>457</v>
      </c>
      <c r="D28" s="71"/>
      <c r="E28" s="71"/>
      <c r="F28" s="71"/>
      <c r="G28" s="71"/>
      <c r="H28" s="72"/>
      <c r="I28" s="99">
        <f t="shared" si="1"/>
        <v>0</v>
      </c>
      <c r="J28" s="72">
        <f t="shared" si="3"/>
        <v>0</v>
      </c>
    </row>
    <row r="29" spans="2:10">
      <c r="B29" s="7"/>
      <c r="C29" s="7"/>
      <c r="D29" s="7"/>
      <c r="E29" s="7"/>
      <c r="F29" s="7"/>
      <c r="G29" s="7"/>
      <c r="H29" s="22"/>
      <c r="I29" s="100">
        <f t="shared" si="1"/>
        <v>0</v>
      </c>
      <c r="J29" s="37">
        <f t="shared" si="3"/>
        <v>0</v>
      </c>
    </row>
    <row r="30" spans="2:10">
      <c r="B30" s="7"/>
      <c r="C30" s="7"/>
      <c r="D30" s="7"/>
      <c r="E30" s="7"/>
      <c r="F30" s="7"/>
      <c r="G30" s="7"/>
      <c r="H30" s="22"/>
      <c r="I30" s="100">
        <f t="shared" si="1"/>
        <v>0</v>
      </c>
      <c r="J30" s="37">
        <f t="shared" si="3"/>
        <v>0</v>
      </c>
    </row>
    <row r="31" spans="2:10" s="73" customFormat="1">
      <c r="B31" s="74"/>
      <c r="C31" s="74" t="s">
        <v>177</v>
      </c>
      <c r="D31" s="71"/>
      <c r="E31" s="71"/>
      <c r="F31" s="71"/>
      <c r="G31" s="71"/>
      <c r="H31" s="72"/>
      <c r="I31" s="99">
        <f t="shared" si="1"/>
        <v>0</v>
      </c>
      <c r="J31" s="72">
        <f t="shared" si="3"/>
        <v>0</v>
      </c>
    </row>
    <row r="32" spans="2:10">
      <c r="B32" s="7"/>
      <c r="C32" s="7"/>
      <c r="D32" s="7"/>
      <c r="E32" s="7"/>
      <c r="F32" s="7"/>
      <c r="G32" s="7"/>
      <c r="H32" s="22"/>
      <c r="I32" s="100">
        <f t="shared" si="1"/>
        <v>0</v>
      </c>
      <c r="J32" s="37">
        <f t="shared" si="3"/>
        <v>0</v>
      </c>
    </row>
    <row r="33" spans="2:10">
      <c r="B33" s="7"/>
      <c r="C33" s="7"/>
      <c r="D33" s="7"/>
      <c r="E33" s="7"/>
      <c r="F33" s="7"/>
      <c r="G33" s="7"/>
      <c r="H33" s="22"/>
      <c r="I33" s="100">
        <f t="shared" si="1"/>
        <v>0</v>
      </c>
      <c r="J33" s="37">
        <f t="shared" si="3"/>
        <v>0</v>
      </c>
    </row>
    <row r="34" spans="2:10" s="73" customFormat="1">
      <c r="B34" s="74"/>
      <c r="C34" s="74" t="s">
        <v>458</v>
      </c>
      <c r="D34" s="71"/>
      <c r="E34" s="71"/>
      <c r="F34" s="71"/>
      <c r="G34" s="71"/>
      <c r="H34" s="72"/>
      <c r="I34" s="99">
        <f t="shared" si="1"/>
        <v>0</v>
      </c>
      <c r="J34" s="72">
        <f t="shared" si="3"/>
        <v>0</v>
      </c>
    </row>
    <row r="35" spans="2:10">
      <c r="B35" s="7"/>
      <c r="C35" s="7"/>
      <c r="D35" s="7"/>
      <c r="E35" s="7"/>
      <c r="F35" s="7"/>
      <c r="G35" s="7"/>
      <c r="H35" s="22"/>
      <c r="I35" s="100">
        <f t="shared" si="1"/>
        <v>0</v>
      </c>
      <c r="J35" s="37">
        <f t="shared" si="3"/>
        <v>0</v>
      </c>
    </row>
    <row r="36" spans="2:10">
      <c r="B36" s="7"/>
      <c r="C36" s="7"/>
      <c r="D36" s="7"/>
      <c r="E36" s="7"/>
      <c r="F36" s="7"/>
      <c r="G36" s="7"/>
      <c r="H36" s="22"/>
      <c r="I36" s="100">
        <f t="shared" si="1"/>
        <v>0</v>
      </c>
      <c r="J36" s="37">
        <f t="shared" si="3"/>
        <v>0</v>
      </c>
    </row>
    <row r="37" spans="2:10" s="73" customFormat="1">
      <c r="B37" s="74"/>
      <c r="C37" s="74" t="s">
        <v>459</v>
      </c>
      <c r="D37" s="71"/>
      <c r="E37" s="71"/>
      <c r="F37" s="71"/>
      <c r="G37" s="71"/>
      <c r="H37" s="72"/>
      <c r="I37" s="99">
        <f t="shared" si="1"/>
        <v>0</v>
      </c>
      <c r="J37" s="72">
        <f t="shared" si="3"/>
        <v>0</v>
      </c>
    </row>
    <row r="38" spans="2:10">
      <c r="B38" s="7"/>
      <c r="C38" s="7"/>
      <c r="D38" s="7"/>
      <c r="E38" s="7"/>
      <c r="F38" s="7"/>
      <c r="G38" s="7"/>
      <c r="H38" s="22"/>
      <c r="I38" s="100">
        <f t="shared" si="1"/>
        <v>0</v>
      </c>
      <c r="J38" s="37">
        <f t="shared" si="3"/>
        <v>0</v>
      </c>
    </row>
    <row r="39" spans="2:10">
      <c r="B39" s="7"/>
      <c r="C39" s="7"/>
      <c r="D39" s="7"/>
      <c r="E39" s="7"/>
      <c r="F39" s="7"/>
      <c r="G39" s="7"/>
      <c r="H39" s="22"/>
      <c r="I39" s="100">
        <f t="shared" si="1"/>
        <v>0</v>
      </c>
      <c r="J39" s="37">
        <f t="shared" ref="J39:J61" si="4">H39-(H39*I39)</f>
        <v>0</v>
      </c>
    </row>
    <row r="40" spans="2:10" s="73" customFormat="1">
      <c r="B40" s="74"/>
      <c r="C40" s="74" t="s">
        <v>455</v>
      </c>
      <c r="D40" s="71"/>
      <c r="E40" s="71"/>
      <c r="F40" s="71"/>
      <c r="G40" s="71"/>
      <c r="H40" s="72"/>
      <c r="I40" s="99">
        <f t="shared" si="1"/>
        <v>0</v>
      </c>
      <c r="J40" s="72">
        <f t="shared" si="4"/>
        <v>0</v>
      </c>
    </row>
    <row r="41" spans="2:10">
      <c r="B41" s="7"/>
      <c r="C41" s="7"/>
      <c r="D41" s="7"/>
      <c r="E41" s="7"/>
      <c r="F41" s="7"/>
      <c r="G41" s="7"/>
      <c r="H41" s="22"/>
      <c r="I41" s="100">
        <f t="shared" si="1"/>
        <v>0</v>
      </c>
      <c r="J41" s="37">
        <f t="shared" si="4"/>
        <v>0</v>
      </c>
    </row>
    <row r="42" spans="2:10">
      <c r="B42" s="7"/>
      <c r="C42" s="7"/>
      <c r="D42" s="7"/>
      <c r="E42" s="7"/>
      <c r="F42" s="7"/>
      <c r="G42" s="7"/>
      <c r="H42" s="22"/>
      <c r="I42" s="100">
        <f t="shared" si="1"/>
        <v>0</v>
      </c>
      <c r="J42" s="37">
        <f t="shared" si="4"/>
        <v>0</v>
      </c>
    </row>
    <row r="43" spans="2:10" s="73" customFormat="1">
      <c r="B43" s="74"/>
      <c r="C43" s="74" t="s">
        <v>460</v>
      </c>
      <c r="D43" s="71"/>
      <c r="E43" s="71"/>
      <c r="F43" s="71"/>
      <c r="G43" s="71"/>
      <c r="H43" s="72"/>
      <c r="I43" s="99">
        <f t="shared" si="1"/>
        <v>0</v>
      </c>
      <c r="J43" s="72">
        <f t="shared" si="4"/>
        <v>0</v>
      </c>
    </row>
    <row r="44" spans="2:10">
      <c r="B44" s="7"/>
      <c r="C44" s="7"/>
      <c r="D44" s="7"/>
      <c r="E44" s="7"/>
      <c r="F44" s="7"/>
      <c r="G44" s="7"/>
      <c r="H44" s="22"/>
      <c r="I44" s="100">
        <f t="shared" si="1"/>
        <v>0</v>
      </c>
      <c r="J44" s="37">
        <f t="shared" si="4"/>
        <v>0</v>
      </c>
    </row>
    <row r="45" spans="2:10">
      <c r="B45" s="7"/>
      <c r="C45" s="7"/>
      <c r="D45" s="7"/>
      <c r="E45" s="7"/>
      <c r="F45" s="7"/>
      <c r="G45" s="7"/>
      <c r="H45" s="22"/>
      <c r="I45" s="100">
        <f t="shared" si="1"/>
        <v>0</v>
      </c>
      <c r="J45" s="37">
        <f t="shared" si="4"/>
        <v>0</v>
      </c>
    </row>
    <row r="46" spans="2:10" s="73" customFormat="1">
      <c r="B46" s="74"/>
      <c r="C46" s="74" t="s">
        <v>461</v>
      </c>
      <c r="D46" s="71"/>
      <c r="E46" s="71"/>
      <c r="F46" s="71"/>
      <c r="G46" s="71"/>
      <c r="H46" s="72"/>
      <c r="I46" s="99">
        <f t="shared" si="1"/>
        <v>0</v>
      </c>
      <c r="J46" s="72">
        <f t="shared" si="4"/>
        <v>0</v>
      </c>
    </row>
    <row r="47" spans="2:10">
      <c r="B47" s="7"/>
      <c r="C47" s="7"/>
      <c r="D47" s="7"/>
      <c r="E47" s="7"/>
      <c r="F47" s="7"/>
      <c r="G47" s="7"/>
      <c r="H47" s="22"/>
      <c r="I47" s="100">
        <f t="shared" si="1"/>
        <v>0</v>
      </c>
      <c r="J47" s="37">
        <f t="shared" si="4"/>
        <v>0</v>
      </c>
    </row>
    <row r="48" spans="2:10">
      <c r="B48" s="7"/>
      <c r="C48" s="7"/>
      <c r="D48" s="7"/>
      <c r="E48" s="7"/>
      <c r="F48" s="7"/>
      <c r="G48" s="7"/>
      <c r="H48" s="22"/>
      <c r="I48" s="100">
        <f t="shared" si="1"/>
        <v>0</v>
      </c>
      <c r="J48" s="37">
        <f t="shared" si="4"/>
        <v>0</v>
      </c>
    </row>
    <row r="49" spans="2:10" s="73" customFormat="1">
      <c r="B49" s="74"/>
      <c r="C49" s="74" t="s">
        <v>462</v>
      </c>
      <c r="D49" s="71"/>
      <c r="E49" s="71"/>
      <c r="F49" s="71"/>
      <c r="G49" s="71"/>
      <c r="H49" s="72"/>
      <c r="I49" s="99">
        <f t="shared" si="1"/>
        <v>0</v>
      </c>
      <c r="J49" s="72">
        <f t="shared" si="4"/>
        <v>0</v>
      </c>
    </row>
    <row r="50" spans="2:10">
      <c r="B50" s="7"/>
      <c r="C50" s="7"/>
      <c r="D50" s="7"/>
      <c r="E50" s="7"/>
      <c r="F50" s="7"/>
      <c r="G50" s="7"/>
      <c r="H50" s="22"/>
      <c r="I50" s="100">
        <f t="shared" si="1"/>
        <v>0</v>
      </c>
      <c r="J50" s="37">
        <f t="shared" si="4"/>
        <v>0</v>
      </c>
    </row>
    <row r="51" spans="2:10">
      <c r="B51" s="7"/>
      <c r="C51" s="7"/>
      <c r="D51" s="7"/>
      <c r="E51" s="7"/>
      <c r="F51" s="7"/>
      <c r="G51" s="7"/>
      <c r="H51" s="22"/>
      <c r="I51" s="100">
        <f t="shared" si="1"/>
        <v>0</v>
      </c>
      <c r="J51" s="37">
        <f t="shared" si="4"/>
        <v>0</v>
      </c>
    </row>
    <row r="52" spans="2:10" s="73" customFormat="1">
      <c r="B52" s="74"/>
      <c r="C52" s="74" t="s">
        <v>463</v>
      </c>
      <c r="D52" s="71"/>
      <c r="E52" s="71"/>
      <c r="F52" s="71"/>
      <c r="G52" s="71"/>
      <c r="H52" s="72"/>
      <c r="I52" s="99">
        <f t="shared" si="1"/>
        <v>0</v>
      </c>
      <c r="J52" s="72">
        <f t="shared" si="4"/>
        <v>0</v>
      </c>
    </row>
    <row r="53" spans="2:10">
      <c r="B53" s="7"/>
      <c r="C53" s="7"/>
      <c r="D53" s="7"/>
      <c r="E53" s="7"/>
      <c r="F53" s="7"/>
      <c r="G53" s="7"/>
      <c r="H53" s="22"/>
      <c r="I53" s="100">
        <f t="shared" si="1"/>
        <v>0</v>
      </c>
      <c r="J53" s="37">
        <f t="shared" si="4"/>
        <v>0</v>
      </c>
    </row>
    <row r="54" spans="2:10">
      <c r="B54" s="7"/>
      <c r="C54" s="7"/>
      <c r="D54" s="7"/>
      <c r="E54" s="7"/>
      <c r="F54" s="7"/>
      <c r="G54" s="7"/>
      <c r="H54" s="22"/>
      <c r="I54" s="100">
        <f t="shared" si="1"/>
        <v>0</v>
      </c>
      <c r="J54" s="37">
        <f t="shared" si="4"/>
        <v>0</v>
      </c>
    </row>
    <row r="55" spans="2:10" s="73" customFormat="1">
      <c r="B55" s="74"/>
      <c r="C55" s="74" t="s">
        <v>464</v>
      </c>
      <c r="D55" s="71"/>
      <c r="E55" s="71"/>
      <c r="F55" s="71"/>
      <c r="G55" s="71"/>
      <c r="H55" s="72"/>
      <c r="I55" s="99">
        <f t="shared" si="1"/>
        <v>0</v>
      </c>
      <c r="J55" s="72">
        <f t="shared" si="4"/>
        <v>0</v>
      </c>
    </row>
    <row r="56" spans="2:10">
      <c r="B56" s="7"/>
      <c r="C56" s="7"/>
      <c r="D56" s="7"/>
      <c r="E56" s="7"/>
      <c r="F56" s="7"/>
      <c r="G56" s="7"/>
      <c r="H56" s="22"/>
      <c r="I56" s="100">
        <f t="shared" si="1"/>
        <v>0</v>
      </c>
      <c r="J56" s="37">
        <f t="shared" si="4"/>
        <v>0</v>
      </c>
    </row>
    <row r="57" spans="2:10">
      <c r="B57" s="7"/>
      <c r="C57" s="7"/>
      <c r="D57" s="7"/>
      <c r="E57" s="7"/>
      <c r="F57" s="7"/>
      <c r="G57" s="7"/>
      <c r="H57" s="22"/>
      <c r="I57" s="100">
        <f t="shared" si="1"/>
        <v>0</v>
      </c>
      <c r="J57" s="37">
        <f t="shared" si="4"/>
        <v>0</v>
      </c>
    </row>
    <row r="58" spans="2:10" s="73" customFormat="1">
      <c r="B58" s="74"/>
      <c r="C58" s="74" t="s">
        <v>456</v>
      </c>
      <c r="D58" s="71"/>
      <c r="E58" s="71"/>
      <c r="F58" s="71"/>
      <c r="G58" s="71"/>
      <c r="H58" s="72"/>
      <c r="I58" s="99">
        <f t="shared" si="1"/>
        <v>0</v>
      </c>
      <c r="J58" s="72">
        <f t="shared" si="4"/>
        <v>0</v>
      </c>
    </row>
    <row r="59" spans="2:10">
      <c r="B59" s="7"/>
      <c r="C59" s="7"/>
      <c r="D59" s="7"/>
      <c r="E59" s="7"/>
      <c r="F59" s="7"/>
      <c r="G59" s="7"/>
      <c r="H59" s="22"/>
      <c r="I59" s="100">
        <f t="shared" si="1"/>
        <v>0</v>
      </c>
      <c r="J59" s="37">
        <f t="shared" si="4"/>
        <v>0</v>
      </c>
    </row>
    <row r="60" spans="2:10">
      <c r="B60" s="7"/>
      <c r="C60" s="7"/>
      <c r="D60" s="7"/>
      <c r="E60" s="7"/>
      <c r="F60" s="7"/>
      <c r="G60" s="7"/>
      <c r="H60" s="22"/>
      <c r="I60" s="100">
        <f t="shared" si="1"/>
        <v>0</v>
      </c>
      <c r="J60" s="37">
        <f t="shared" si="4"/>
        <v>0</v>
      </c>
    </row>
    <row r="61" spans="2:10" s="73" customFormat="1">
      <c r="B61" s="74"/>
      <c r="C61" s="71"/>
      <c r="D61" s="71"/>
      <c r="E61" s="71"/>
      <c r="F61" s="71"/>
      <c r="G61" s="71"/>
      <c r="H61" s="72"/>
      <c r="I61" s="99">
        <f t="shared" si="1"/>
        <v>0</v>
      </c>
      <c r="J61" s="72">
        <f t="shared" si="4"/>
        <v>0</v>
      </c>
    </row>
    <row r="66" spans="2:7" ht="198.5" customHeight="1">
      <c r="B66" s="161" t="s">
        <v>481</v>
      </c>
      <c r="C66" s="161"/>
      <c r="D66" s="161"/>
      <c r="E66" s="161"/>
      <c r="F66" s="161"/>
      <c r="G66" s="161"/>
    </row>
    <row r="67" spans="2:7" ht="13" customHeight="1"/>
    <row r="68" spans="2:7" ht="18">
      <c r="B68" s="38" t="s">
        <v>465</v>
      </c>
      <c r="C68" s="38"/>
      <c r="D68" s="38"/>
      <c r="E68" s="21"/>
      <c r="F68" s="21"/>
      <c r="G68" s="21"/>
    </row>
    <row r="69" spans="2:7">
      <c r="B69" s="39" t="s">
        <v>40</v>
      </c>
      <c r="C69" s="40" t="s">
        <v>1</v>
      </c>
      <c r="D69" s="41" t="s">
        <v>41</v>
      </c>
    </row>
    <row r="70" spans="2:7" ht="54" customHeight="1">
      <c r="B70" s="103" t="s">
        <v>32</v>
      </c>
      <c r="C70" s="104" t="s">
        <v>55</v>
      </c>
      <c r="D70" s="105">
        <v>1</v>
      </c>
    </row>
    <row r="71" spans="2:7" ht="221.5" customHeight="1">
      <c r="B71" s="42" t="s">
        <v>42</v>
      </c>
      <c r="C71" s="43" t="s">
        <v>56</v>
      </c>
      <c r="D71" s="44" t="s">
        <v>43</v>
      </c>
    </row>
    <row r="72" spans="2:7" ht="69" customHeight="1">
      <c r="B72" s="103" t="s">
        <v>39</v>
      </c>
      <c r="C72" s="104" t="s">
        <v>57</v>
      </c>
      <c r="D72" s="105" t="s">
        <v>44</v>
      </c>
    </row>
    <row r="73" spans="2:7" ht="56">
      <c r="B73" s="42" t="s">
        <v>36</v>
      </c>
      <c r="C73" s="43" t="s">
        <v>45</v>
      </c>
      <c r="D73" s="44" t="s">
        <v>46</v>
      </c>
    </row>
    <row r="74" spans="2:7">
      <c r="B74" s="103" t="s">
        <v>33</v>
      </c>
      <c r="C74" s="104"/>
      <c r="D74" s="105" t="s">
        <v>478</v>
      </c>
    </row>
    <row r="75" spans="2:7" ht="143" customHeight="1">
      <c r="B75" s="42" t="s">
        <v>34</v>
      </c>
      <c r="C75" s="43" t="s">
        <v>58</v>
      </c>
      <c r="D75" s="44"/>
    </row>
    <row r="76" spans="2:7" ht="56">
      <c r="B76" s="103" t="s">
        <v>37</v>
      </c>
      <c r="C76" s="104" t="s">
        <v>59</v>
      </c>
      <c r="D76" s="105" t="s">
        <v>61</v>
      </c>
    </row>
    <row r="77" spans="2:7" ht="126">
      <c r="B77" s="45" t="s">
        <v>47</v>
      </c>
      <c r="C77" s="46" t="s">
        <v>48</v>
      </c>
      <c r="D77" s="47" t="s">
        <v>49</v>
      </c>
    </row>
    <row r="78" spans="2:7" ht="154">
      <c r="B78" s="45" t="s">
        <v>50</v>
      </c>
      <c r="C78" s="46" t="s">
        <v>51</v>
      </c>
      <c r="D78" s="47" t="s">
        <v>49</v>
      </c>
    </row>
    <row r="81" spans="2:4">
      <c r="B81" s="160"/>
      <c r="C81" s="160"/>
      <c r="D81" s="160"/>
    </row>
  </sheetData>
  <protectedRanges>
    <protectedRange sqref="B14:I15 B17:I61" name="Priser_1"/>
  </protectedRanges>
  <mergeCells count="2">
    <mergeCell ref="B81:D81"/>
    <mergeCell ref="B66:G66"/>
  </mergeCells>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AD397-44A1-41D6-AEBF-40BAA2D16710}">
  <dimension ref="B2:H31"/>
  <sheetViews>
    <sheetView topLeftCell="A24" workbookViewId="0">
      <selection activeCell="E19" sqref="E19"/>
    </sheetView>
  </sheetViews>
  <sheetFormatPr defaultRowHeight="14.5"/>
  <cols>
    <col min="2" max="3" width="22.90625" customWidth="1"/>
    <col min="4" max="4" width="39.90625" bestFit="1" customWidth="1"/>
    <col min="5" max="5" width="46" customWidth="1"/>
    <col min="6" max="6" width="22.90625" customWidth="1"/>
    <col min="7" max="7" width="33.26953125" customWidth="1"/>
    <col min="8" max="8" width="25.81640625" customWidth="1"/>
  </cols>
  <sheetData>
    <row r="2" spans="2:8" ht="17.5">
      <c r="B2" s="3" t="s">
        <v>426</v>
      </c>
    </row>
    <row r="4" spans="2:8" ht="17.5">
      <c r="B4" s="3" t="s">
        <v>410</v>
      </c>
      <c r="C4" s="3"/>
      <c r="D4" s="3"/>
      <c r="E4" s="3"/>
      <c r="F4" s="3"/>
      <c r="G4" s="3"/>
    </row>
    <row r="5" spans="2:8">
      <c r="B5" s="2"/>
      <c r="C5" s="2"/>
      <c r="D5" s="2"/>
      <c r="E5" s="2"/>
      <c r="F5" s="2"/>
      <c r="G5" s="2"/>
    </row>
    <row r="6" spans="2:8" ht="15.5">
      <c r="B6" s="13" t="s">
        <v>167</v>
      </c>
      <c r="C6" s="13"/>
      <c r="D6" s="13"/>
      <c r="E6" s="13"/>
      <c r="F6" s="13"/>
      <c r="G6" s="13"/>
    </row>
    <row r="7" spans="2:8">
      <c r="B7" s="14" t="s">
        <v>32</v>
      </c>
      <c r="C7" s="14" t="s">
        <v>38</v>
      </c>
      <c r="D7" s="14" t="s">
        <v>180</v>
      </c>
      <c r="E7" s="14" t="s">
        <v>36</v>
      </c>
      <c r="F7" s="14" t="s">
        <v>33</v>
      </c>
      <c r="G7" s="14" t="s">
        <v>34</v>
      </c>
      <c r="H7" s="15" t="s">
        <v>469</v>
      </c>
    </row>
    <row r="8" spans="2:8">
      <c r="B8" s="7"/>
      <c r="C8" s="7"/>
      <c r="D8" s="7"/>
      <c r="E8" s="7"/>
      <c r="F8" s="7"/>
      <c r="G8" s="106"/>
      <c r="H8" s="70"/>
    </row>
    <row r="9" spans="2:8">
      <c r="B9" s="7"/>
      <c r="C9" s="7"/>
      <c r="D9" s="7"/>
      <c r="E9" s="7"/>
      <c r="F9" s="7"/>
      <c r="G9" s="106"/>
      <c r="H9" s="70">
        <v>10</v>
      </c>
    </row>
    <row r="10" spans="2:8">
      <c r="B10" s="7"/>
      <c r="C10" s="7"/>
      <c r="D10" s="7"/>
      <c r="E10" s="7"/>
      <c r="F10" s="7"/>
      <c r="G10" s="106"/>
      <c r="H10" s="70"/>
    </row>
    <row r="11" spans="2:8">
      <c r="B11" s="7"/>
      <c r="C11" s="7"/>
      <c r="D11" s="7"/>
      <c r="E11" s="7"/>
      <c r="F11" s="7"/>
      <c r="G11" s="106"/>
      <c r="H11" s="70"/>
    </row>
    <row r="12" spans="2:8">
      <c r="B12" s="7"/>
      <c r="C12" s="7"/>
      <c r="D12" s="7"/>
      <c r="E12" s="7"/>
      <c r="F12" s="7"/>
      <c r="G12" s="106"/>
      <c r="H12" s="70"/>
    </row>
    <row r="13" spans="2:8">
      <c r="B13" s="7"/>
      <c r="C13" s="7"/>
      <c r="D13" s="7"/>
      <c r="E13" s="7"/>
      <c r="F13" s="7"/>
      <c r="G13" s="106"/>
      <c r="H13" s="70"/>
    </row>
    <row r="17" spans="2:7" ht="145.5" customHeight="1">
      <c r="B17" s="162" t="s">
        <v>482</v>
      </c>
      <c r="C17" s="163"/>
      <c r="D17" s="163"/>
      <c r="E17" s="163"/>
      <c r="F17" s="163"/>
      <c r="G17" s="163"/>
    </row>
    <row r="18" spans="2:7" ht="18">
      <c r="B18" s="17"/>
      <c r="C18" s="18"/>
      <c r="D18" s="19"/>
    </row>
    <row r="20" spans="2:7" ht="13" customHeight="1"/>
    <row r="21" spans="2:7" ht="18">
      <c r="B21" s="38" t="s">
        <v>54</v>
      </c>
      <c r="C21" s="38"/>
      <c r="D21" s="38"/>
      <c r="E21" s="21"/>
      <c r="F21" s="21"/>
      <c r="G21" s="21"/>
    </row>
    <row r="22" spans="2:7">
      <c r="B22" s="39" t="s">
        <v>40</v>
      </c>
      <c r="C22" s="40" t="s">
        <v>1</v>
      </c>
      <c r="D22" s="41" t="s">
        <v>41</v>
      </c>
    </row>
    <row r="23" spans="2:7" ht="54" customHeight="1">
      <c r="B23" s="103" t="s">
        <v>32</v>
      </c>
      <c r="C23" s="104" t="s">
        <v>55</v>
      </c>
      <c r="D23" s="105">
        <v>1</v>
      </c>
    </row>
    <row r="24" spans="2:7" ht="221.5" customHeight="1">
      <c r="B24" s="42" t="s">
        <v>42</v>
      </c>
      <c r="C24" s="43" t="s">
        <v>56</v>
      </c>
      <c r="D24" s="44" t="s">
        <v>43</v>
      </c>
    </row>
    <row r="25" spans="2:7" ht="69" customHeight="1">
      <c r="B25" s="103" t="s">
        <v>39</v>
      </c>
      <c r="C25" s="104" t="s">
        <v>57</v>
      </c>
      <c r="D25" s="105" t="s">
        <v>44</v>
      </c>
    </row>
    <row r="26" spans="2:7" ht="56">
      <c r="B26" s="42" t="s">
        <v>36</v>
      </c>
      <c r="C26" s="43" t="s">
        <v>45</v>
      </c>
      <c r="D26" s="44" t="s">
        <v>46</v>
      </c>
    </row>
    <row r="27" spans="2:7">
      <c r="B27" s="103" t="s">
        <v>33</v>
      </c>
      <c r="C27" s="104"/>
      <c r="D27" s="105" t="s">
        <v>60</v>
      </c>
    </row>
    <row r="28" spans="2:7" ht="143" customHeight="1">
      <c r="B28" s="42" t="s">
        <v>34</v>
      </c>
      <c r="C28" s="43" t="s">
        <v>58</v>
      </c>
      <c r="D28" s="44" t="s">
        <v>60</v>
      </c>
    </row>
    <row r="29" spans="2:7" ht="56">
      <c r="B29" s="103" t="s">
        <v>37</v>
      </c>
      <c r="C29" s="104" t="s">
        <v>59</v>
      </c>
      <c r="D29" s="105" t="s">
        <v>61</v>
      </c>
    </row>
    <row r="30" spans="2:7" ht="18">
      <c r="B30" s="20"/>
      <c r="C30" s="19"/>
      <c r="D30" s="19"/>
    </row>
    <row r="31" spans="2:7">
      <c r="B31" s="160"/>
      <c r="C31" s="160"/>
      <c r="D31" s="160"/>
    </row>
  </sheetData>
  <protectedRanges>
    <protectedRange sqref="B8:G13" name="Priser_1"/>
  </protectedRanges>
  <mergeCells count="2">
    <mergeCell ref="B17:G17"/>
    <mergeCell ref="B31:D31"/>
  </mergeCells>
  <dataValidations count="1">
    <dataValidation operator="greaterThanOrEqual" allowBlank="1" showInputMessage="1" showErrorMessage="1" error="Der skal indtastes 0 eller et positivt tal" sqref="B8:G13" xr:uid="{CF6127AA-56C4-4637-BE68-9AF98557703E}"/>
  </dataValidations>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4ACD0-5B37-4C90-941A-10688B23F52E}">
  <dimension ref="B2:Y49"/>
  <sheetViews>
    <sheetView topLeftCell="A10" workbookViewId="0">
      <selection activeCell="M12" sqref="M12:V26"/>
    </sheetView>
  </sheetViews>
  <sheetFormatPr defaultRowHeight="14.5"/>
  <cols>
    <col min="1" max="1" width="2.81640625" customWidth="1"/>
    <col min="2" max="2" width="17.6328125" customWidth="1"/>
    <col min="3" max="3" width="12.1796875" bestFit="1" customWidth="1"/>
    <col min="4" max="4" width="12.90625" bestFit="1" customWidth="1"/>
    <col min="5" max="5" width="42.6328125" bestFit="1" customWidth="1"/>
    <col min="6" max="6" width="15.54296875" bestFit="1" customWidth="1"/>
    <col min="7" max="7" width="29.453125" bestFit="1" customWidth="1"/>
    <col min="8" max="8" width="13" customWidth="1"/>
    <col min="9" max="13" width="13.26953125" customWidth="1"/>
    <col min="14" max="14" width="10.453125" customWidth="1"/>
    <col min="15" max="25" width="10" customWidth="1"/>
  </cols>
  <sheetData>
    <row r="2" spans="2:22" ht="17.5" customHeight="1">
      <c r="B2" s="3" t="s">
        <v>425</v>
      </c>
    </row>
    <row r="4" spans="2:22" ht="17.5">
      <c r="B4" s="3" t="s">
        <v>171</v>
      </c>
      <c r="C4" s="3"/>
      <c r="D4" s="3"/>
      <c r="E4" s="3"/>
      <c r="F4" s="3"/>
      <c r="G4" s="3"/>
      <c r="H4" s="3"/>
      <c r="I4" s="2"/>
      <c r="J4" s="2"/>
    </row>
    <row r="5" spans="2:22" ht="17.5">
      <c r="B5" s="3"/>
      <c r="C5" s="3"/>
      <c r="D5" s="3"/>
      <c r="E5" s="3"/>
      <c r="F5" s="3"/>
      <c r="G5" s="3"/>
      <c r="H5" s="3"/>
      <c r="I5" s="2"/>
      <c r="J5" s="2"/>
    </row>
    <row r="6" spans="2:22" ht="17.5" customHeight="1">
      <c r="B6" s="9" t="s">
        <v>403</v>
      </c>
      <c r="C6" s="8"/>
      <c r="D6" s="3"/>
      <c r="E6" s="3"/>
      <c r="F6" s="3"/>
      <c r="G6" s="3"/>
      <c r="H6" s="3"/>
      <c r="I6" s="2"/>
      <c r="J6" s="2"/>
    </row>
    <row r="7" spans="2:22" ht="17.5">
      <c r="B7" s="4" t="s">
        <v>1</v>
      </c>
      <c r="C7" s="10" t="s">
        <v>402</v>
      </c>
      <c r="D7" s="3"/>
      <c r="E7" s="3"/>
      <c r="F7" s="3"/>
      <c r="G7" s="3"/>
      <c r="H7" s="3"/>
      <c r="I7" s="2"/>
      <c r="J7" s="2"/>
    </row>
    <row r="8" spans="2:22" ht="17.5">
      <c r="B8" s="2" t="s">
        <v>401</v>
      </c>
      <c r="C8" s="108"/>
      <c r="D8" s="3"/>
      <c r="E8" s="3"/>
      <c r="F8" s="3"/>
      <c r="G8" s="3"/>
      <c r="H8" s="3"/>
      <c r="I8" s="2"/>
      <c r="J8" s="2"/>
    </row>
    <row r="9" spans="2:22" ht="17.5">
      <c r="B9" s="3"/>
      <c r="C9" s="3"/>
      <c r="D9" s="3"/>
      <c r="E9" s="3"/>
      <c r="F9" s="3"/>
      <c r="G9" s="3"/>
      <c r="H9" s="3"/>
      <c r="I9" s="2"/>
      <c r="J9" s="2"/>
    </row>
    <row r="10" spans="2:22">
      <c r="B10" s="2"/>
      <c r="C10" s="2"/>
      <c r="D10" s="2"/>
      <c r="E10" s="2"/>
      <c r="F10" s="2"/>
      <c r="G10" s="2"/>
      <c r="H10" s="2"/>
      <c r="I10" s="2"/>
      <c r="J10" s="2"/>
    </row>
    <row r="11" spans="2:22" ht="15.5">
      <c r="B11" s="13" t="s">
        <v>164</v>
      </c>
      <c r="C11" s="13"/>
      <c r="D11" s="13"/>
      <c r="E11" s="13"/>
      <c r="F11" s="13"/>
      <c r="G11" s="13"/>
      <c r="H11" s="13"/>
      <c r="I11" s="2"/>
      <c r="J11" s="2"/>
    </row>
    <row r="12" spans="2:22" ht="52">
      <c r="B12" s="14" t="s">
        <v>32</v>
      </c>
      <c r="C12" s="14" t="s">
        <v>38</v>
      </c>
      <c r="D12" s="14" t="s">
        <v>39</v>
      </c>
      <c r="E12" s="14" t="s">
        <v>36</v>
      </c>
      <c r="F12" s="14" t="s">
        <v>33</v>
      </c>
      <c r="G12" s="14" t="s">
        <v>34</v>
      </c>
      <c r="H12" s="14" t="s">
        <v>168</v>
      </c>
      <c r="I12" s="15" t="s">
        <v>37</v>
      </c>
      <c r="J12" s="15" t="s">
        <v>62</v>
      </c>
      <c r="K12" s="15" t="s">
        <v>411</v>
      </c>
      <c r="M12" s="166" t="s">
        <v>413</v>
      </c>
      <c r="N12" s="166"/>
      <c r="O12" s="166"/>
      <c r="P12" s="166"/>
      <c r="Q12" s="166"/>
      <c r="R12" s="166"/>
      <c r="S12" s="166"/>
      <c r="T12" s="166"/>
      <c r="U12" s="166"/>
      <c r="V12" s="166"/>
    </row>
    <row r="13" spans="2:22">
      <c r="B13" s="7"/>
      <c r="C13" s="7"/>
      <c r="D13" s="7"/>
      <c r="E13" s="7"/>
      <c r="F13" s="7"/>
      <c r="G13" s="7"/>
      <c r="H13" s="7"/>
      <c r="I13" s="22"/>
      <c r="J13" s="141">
        <f>'Hybrid Cloud Standard Services'!$C$8</f>
        <v>0</v>
      </c>
      <c r="K13" s="109">
        <f>H13*I13-(I13*J13)</f>
        <v>0</v>
      </c>
      <c r="M13" s="166"/>
      <c r="N13" s="166"/>
      <c r="O13" s="166"/>
      <c r="P13" s="166"/>
      <c r="Q13" s="166"/>
      <c r="R13" s="166"/>
      <c r="S13" s="166"/>
      <c r="T13" s="166"/>
      <c r="U13" s="166"/>
      <c r="V13" s="166"/>
    </row>
    <row r="14" spans="2:22">
      <c r="B14" s="7"/>
      <c r="C14" s="7"/>
      <c r="D14" s="7"/>
      <c r="E14" s="7"/>
      <c r="F14" s="7"/>
      <c r="G14" s="7"/>
      <c r="H14" s="7"/>
      <c r="I14" s="22"/>
      <c r="J14" s="141">
        <f>'Hybrid Cloud Standard Services'!$C$8</f>
        <v>0</v>
      </c>
      <c r="K14" s="109">
        <f t="shared" ref="K14:K18" si="0">H14*I14-(I14*J14)</f>
        <v>0</v>
      </c>
      <c r="M14" s="166"/>
      <c r="N14" s="166"/>
      <c r="O14" s="166"/>
      <c r="P14" s="166"/>
      <c r="Q14" s="166"/>
      <c r="R14" s="166"/>
      <c r="S14" s="166"/>
      <c r="T14" s="166"/>
      <c r="U14" s="166"/>
      <c r="V14" s="166"/>
    </row>
    <row r="15" spans="2:22">
      <c r="B15" s="7"/>
      <c r="C15" s="7"/>
      <c r="D15" s="7"/>
      <c r="E15" s="7"/>
      <c r="F15" s="7"/>
      <c r="G15" s="7"/>
      <c r="H15" s="7"/>
      <c r="I15" s="22"/>
      <c r="J15" s="141">
        <f>'Hybrid Cloud Standard Services'!$C$8</f>
        <v>0</v>
      </c>
      <c r="K15" s="109">
        <f t="shared" si="0"/>
        <v>0</v>
      </c>
      <c r="M15" s="166"/>
      <c r="N15" s="166"/>
      <c r="O15" s="166"/>
      <c r="P15" s="166"/>
      <c r="Q15" s="166"/>
      <c r="R15" s="166"/>
      <c r="S15" s="166"/>
      <c r="T15" s="166"/>
      <c r="U15" s="166"/>
      <c r="V15" s="166"/>
    </row>
    <row r="16" spans="2:22">
      <c r="B16" s="7"/>
      <c r="C16" s="7"/>
      <c r="D16" s="7"/>
      <c r="E16" s="7"/>
      <c r="F16" s="7"/>
      <c r="G16" s="7"/>
      <c r="H16" s="7"/>
      <c r="I16" s="22"/>
      <c r="J16" s="141">
        <f>'Hybrid Cloud Standard Services'!$C$8</f>
        <v>0</v>
      </c>
      <c r="K16" s="109">
        <f t="shared" si="0"/>
        <v>0</v>
      </c>
      <c r="M16" s="166"/>
      <c r="N16" s="166"/>
      <c r="O16" s="166"/>
      <c r="P16" s="166"/>
      <c r="Q16" s="166"/>
      <c r="R16" s="166"/>
      <c r="S16" s="166"/>
      <c r="T16" s="166"/>
      <c r="U16" s="166"/>
      <c r="V16" s="166"/>
    </row>
    <row r="17" spans="2:22">
      <c r="B17" s="7"/>
      <c r="C17" s="7"/>
      <c r="D17" s="7"/>
      <c r="E17" s="7"/>
      <c r="F17" s="7"/>
      <c r="G17" s="7"/>
      <c r="H17" s="7"/>
      <c r="I17" s="22"/>
      <c r="J17" s="141">
        <f>'Hybrid Cloud Standard Services'!$C$8</f>
        <v>0</v>
      </c>
      <c r="K17" s="109">
        <f t="shared" si="0"/>
        <v>0</v>
      </c>
      <c r="M17" s="166"/>
      <c r="N17" s="166"/>
      <c r="O17" s="166"/>
      <c r="P17" s="166"/>
      <c r="Q17" s="166"/>
      <c r="R17" s="166"/>
      <c r="S17" s="166"/>
      <c r="T17" s="166"/>
      <c r="U17" s="166"/>
      <c r="V17" s="166"/>
    </row>
    <row r="18" spans="2:22">
      <c r="B18" s="7"/>
      <c r="C18" s="7"/>
      <c r="D18" s="7"/>
      <c r="E18" s="7"/>
      <c r="F18" s="7"/>
      <c r="G18" s="7"/>
      <c r="H18" s="7"/>
      <c r="I18" s="22"/>
      <c r="J18" s="141">
        <f>'Hybrid Cloud Standard Services'!$C$8</f>
        <v>0</v>
      </c>
      <c r="K18" s="109">
        <f t="shared" si="0"/>
        <v>0</v>
      </c>
      <c r="M18" s="166"/>
      <c r="N18" s="166"/>
      <c r="O18" s="166"/>
      <c r="P18" s="166"/>
      <c r="Q18" s="166"/>
      <c r="R18" s="166"/>
      <c r="S18" s="166"/>
      <c r="T18" s="166"/>
      <c r="U18" s="166"/>
      <c r="V18" s="166"/>
    </row>
    <row r="19" spans="2:22">
      <c r="M19" s="166"/>
      <c r="N19" s="166"/>
      <c r="O19" s="166"/>
      <c r="P19" s="166"/>
      <c r="Q19" s="166"/>
      <c r="R19" s="166"/>
      <c r="S19" s="166"/>
      <c r="T19" s="166"/>
      <c r="U19" s="166"/>
      <c r="V19" s="166"/>
    </row>
    <row r="20" spans="2:22">
      <c r="B20" t="s">
        <v>174</v>
      </c>
      <c r="K20" s="110">
        <f>SUM(K13:K18)</f>
        <v>0</v>
      </c>
      <c r="M20" s="166"/>
      <c r="N20" s="166"/>
      <c r="O20" s="166"/>
      <c r="P20" s="166"/>
      <c r="Q20" s="166"/>
      <c r="R20" s="166"/>
      <c r="S20" s="166"/>
      <c r="T20" s="166"/>
      <c r="U20" s="166"/>
      <c r="V20" s="166"/>
    </row>
    <row r="21" spans="2:22">
      <c r="M21" s="166"/>
      <c r="N21" s="166"/>
      <c r="O21" s="166"/>
      <c r="P21" s="166"/>
      <c r="Q21" s="166"/>
      <c r="R21" s="166"/>
      <c r="S21" s="166"/>
      <c r="T21" s="166"/>
      <c r="U21" s="166"/>
      <c r="V21" s="166"/>
    </row>
    <row r="22" spans="2:22">
      <c r="M22" s="166"/>
      <c r="N22" s="166"/>
      <c r="O22" s="166"/>
      <c r="P22" s="166"/>
      <c r="Q22" s="166"/>
      <c r="R22" s="166"/>
      <c r="S22" s="166"/>
      <c r="T22" s="166"/>
      <c r="U22" s="166"/>
      <c r="V22" s="166"/>
    </row>
    <row r="23" spans="2:22">
      <c r="M23" s="166"/>
      <c r="N23" s="166"/>
      <c r="O23" s="166"/>
      <c r="P23" s="166"/>
      <c r="Q23" s="166"/>
      <c r="R23" s="166"/>
      <c r="S23" s="166"/>
      <c r="T23" s="166"/>
      <c r="U23" s="166"/>
      <c r="V23" s="166"/>
    </row>
    <row r="24" spans="2:22" ht="17.5">
      <c r="B24" s="3" t="s">
        <v>172</v>
      </c>
      <c r="C24" s="3"/>
      <c r="D24" s="3"/>
      <c r="E24" s="3"/>
      <c r="F24" s="3"/>
      <c r="G24" s="3"/>
      <c r="H24" s="3"/>
      <c r="M24" s="166"/>
      <c r="N24" s="166"/>
      <c r="O24" s="166"/>
      <c r="P24" s="166"/>
      <c r="Q24" s="166"/>
      <c r="R24" s="166"/>
      <c r="S24" s="166"/>
      <c r="T24" s="166"/>
      <c r="U24" s="166"/>
      <c r="V24" s="166"/>
    </row>
    <row r="25" spans="2:22">
      <c r="B25" s="2"/>
      <c r="C25" s="2"/>
      <c r="D25" s="2"/>
      <c r="E25" s="2"/>
      <c r="F25" s="2"/>
      <c r="G25" s="2"/>
      <c r="H25" s="2"/>
      <c r="M25" s="166"/>
      <c r="N25" s="166"/>
      <c r="O25" s="166"/>
      <c r="P25" s="166"/>
      <c r="Q25" s="166"/>
      <c r="R25" s="166"/>
      <c r="S25" s="166"/>
      <c r="T25" s="166"/>
      <c r="U25" s="166"/>
      <c r="V25" s="166"/>
    </row>
    <row r="26" spans="2:22" ht="15.5">
      <c r="B26" s="13" t="s">
        <v>173</v>
      </c>
      <c r="C26" s="13"/>
      <c r="D26" s="13"/>
      <c r="E26" s="13"/>
      <c r="F26" s="13"/>
      <c r="G26" s="13"/>
      <c r="H26" s="13"/>
      <c r="M26" s="166"/>
      <c r="N26" s="166"/>
      <c r="O26" s="166"/>
      <c r="P26" s="166"/>
      <c r="Q26" s="166"/>
      <c r="R26" s="166"/>
      <c r="S26" s="166"/>
      <c r="T26" s="166"/>
      <c r="U26" s="166"/>
      <c r="V26" s="166"/>
    </row>
    <row r="27" spans="2:22" ht="26">
      <c r="B27" s="14" t="s">
        <v>32</v>
      </c>
      <c r="C27" s="14" t="s">
        <v>38</v>
      </c>
      <c r="D27" s="14" t="s">
        <v>39</v>
      </c>
      <c r="E27" s="14" t="s">
        <v>36</v>
      </c>
      <c r="F27" s="14" t="s">
        <v>33</v>
      </c>
      <c r="G27" s="14" t="s">
        <v>34</v>
      </c>
      <c r="H27" s="14" t="s">
        <v>168</v>
      </c>
      <c r="I27" s="15" t="s">
        <v>169</v>
      </c>
      <c r="J27" s="15" t="s">
        <v>412</v>
      </c>
    </row>
    <row r="28" spans="2:22">
      <c r="B28" s="7"/>
      <c r="C28" s="7"/>
      <c r="D28" s="7"/>
      <c r="E28" s="7"/>
      <c r="F28" s="7"/>
      <c r="G28" s="7"/>
      <c r="H28" s="7"/>
      <c r="I28" s="70"/>
      <c r="J28" s="111">
        <f>H28*I28</f>
        <v>0</v>
      </c>
    </row>
    <row r="29" spans="2:22">
      <c r="B29" s="7"/>
      <c r="C29" s="7"/>
      <c r="D29" s="7"/>
      <c r="E29" s="7"/>
      <c r="F29" s="7"/>
      <c r="G29" s="7"/>
      <c r="H29" s="7"/>
      <c r="I29" s="70"/>
      <c r="J29" s="111"/>
    </row>
    <row r="30" spans="2:22">
      <c r="B30" s="7"/>
      <c r="C30" s="7"/>
      <c r="D30" s="7"/>
      <c r="E30" s="7"/>
      <c r="F30" s="7"/>
      <c r="G30" s="7"/>
      <c r="H30" s="7"/>
      <c r="I30" s="70"/>
      <c r="J30" s="111"/>
    </row>
    <row r="31" spans="2:22">
      <c r="B31" s="7"/>
      <c r="C31" s="7"/>
      <c r="D31" s="7"/>
      <c r="E31" s="7"/>
      <c r="F31" s="7"/>
      <c r="G31" s="7"/>
      <c r="H31" s="7"/>
      <c r="I31" s="70"/>
      <c r="J31" s="111"/>
    </row>
    <row r="32" spans="2:22">
      <c r="B32" s="7"/>
      <c r="C32" s="7"/>
      <c r="D32" s="7"/>
      <c r="E32" s="7"/>
      <c r="F32" s="7"/>
      <c r="G32" s="7"/>
      <c r="H32" s="7"/>
      <c r="I32" s="70"/>
      <c r="J32" s="111"/>
    </row>
    <row r="33" spans="2:25">
      <c r="B33" s="7"/>
      <c r="C33" s="7"/>
      <c r="D33" s="7"/>
      <c r="E33" s="7"/>
      <c r="F33" s="7"/>
      <c r="G33" s="7"/>
      <c r="H33" s="7"/>
      <c r="I33" s="70"/>
      <c r="J33" s="111"/>
    </row>
    <row r="37" spans="2:25">
      <c r="B37" t="s">
        <v>175</v>
      </c>
      <c r="K37" s="110">
        <f>SUM(J28:J33)</f>
        <v>0</v>
      </c>
      <c r="N37" s="165" t="s">
        <v>444</v>
      </c>
      <c r="O37" s="165"/>
      <c r="P37" s="165"/>
      <c r="Q37" s="165"/>
      <c r="R37" s="165"/>
      <c r="S37" s="165"/>
      <c r="T37" s="165"/>
      <c r="U37" s="165"/>
      <c r="V37" s="165"/>
      <c r="W37" s="165"/>
      <c r="X37" s="165"/>
      <c r="Y37" s="165"/>
    </row>
    <row r="38" spans="2:25">
      <c r="N38" s="130">
        <v>1</v>
      </c>
      <c r="O38" s="131">
        <v>2</v>
      </c>
      <c r="P38" s="131">
        <v>3</v>
      </c>
      <c r="Q38" s="131">
        <v>4</v>
      </c>
      <c r="R38" s="131">
        <v>5</v>
      </c>
      <c r="S38" s="131">
        <v>6</v>
      </c>
      <c r="T38" s="131">
        <v>7</v>
      </c>
      <c r="U38" s="131">
        <v>8</v>
      </c>
      <c r="V38" s="131">
        <v>9</v>
      </c>
      <c r="W38" s="131">
        <v>10</v>
      </c>
      <c r="X38" s="131">
        <v>11</v>
      </c>
      <c r="Y38" s="131">
        <v>12</v>
      </c>
    </row>
    <row r="39" spans="2:25">
      <c r="N39" s="132">
        <v>12</v>
      </c>
      <c r="O39" s="133">
        <v>12</v>
      </c>
      <c r="P39" s="133">
        <v>12</v>
      </c>
      <c r="Q39" s="133">
        <v>12</v>
      </c>
      <c r="R39" s="133">
        <v>12</v>
      </c>
      <c r="S39" s="133">
        <v>12</v>
      </c>
      <c r="T39" s="133">
        <v>12</v>
      </c>
      <c r="U39" s="133">
        <v>12</v>
      </c>
      <c r="V39" s="133">
        <v>12</v>
      </c>
      <c r="W39" s="133">
        <v>12</v>
      </c>
      <c r="X39" s="133">
        <v>12</v>
      </c>
      <c r="Y39" s="133">
        <v>12</v>
      </c>
    </row>
    <row r="40" spans="2:25">
      <c r="N40" s="134">
        <f t="shared" ref="N40:Y40" si="1">$K$41*N39</f>
        <v>0</v>
      </c>
      <c r="O40" s="134">
        <f t="shared" si="1"/>
        <v>0</v>
      </c>
      <c r="P40" s="134">
        <f t="shared" si="1"/>
        <v>0</v>
      </c>
      <c r="Q40" s="134">
        <f t="shared" si="1"/>
        <v>0</v>
      </c>
      <c r="R40" s="134">
        <f t="shared" si="1"/>
        <v>0</v>
      </c>
      <c r="S40" s="134">
        <f t="shared" si="1"/>
        <v>0</v>
      </c>
      <c r="T40" s="134">
        <f t="shared" si="1"/>
        <v>0</v>
      </c>
      <c r="U40" s="134">
        <f t="shared" si="1"/>
        <v>0</v>
      </c>
      <c r="V40" s="134">
        <f t="shared" si="1"/>
        <v>0</v>
      </c>
      <c r="W40" s="134">
        <f t="shared" si="1"/>
        <v>0</v>
      </c>
      <c r="X40" s="134">
        <f t="shared" si="1"/>
        <v>0</v>
      </c>
      <c r="Y40" s="134">
        <f t="shared" si="1"/>
        <v>0</v>
      </c>
    </row>
    <row r="41" spans="2:25">
      <c r="B41" t="s">
        <v>170</v>
      </c>
      <c r="K41" s="110">
        <f>K20+K37</f>
        <v>0</v>
      </c>
    </row>
    <row r="45" spans="2:25">
      <c r="N45" s="164"/>
      <c r="O45" s="164"/>
      <c r="P45" s="164"/>
      <c r="Q45" s="164"/>
      <c r="R45" s="164"/>
      <c r="S45" s="164"/>
      <c r="T45" s="164"/>
      <c r="U45" s="164"/>
      <c r="V45" s="164"/>
    </row>
    <row r="46" spans="2:25">
      <c r="N46" s="135">
        <f>N40</f>
        <v>0</v>
      </c>
      <c r="O46" s="135">
        <f t="shared" ref="O46:Y46" si="2">O40</f>
        <v>0</v>
      </c>
      <c r="P46" s="135">
        <f t="shared" si="2"/>
        <v>0</v>
      </c>
      <c r="Q46" s="135">
        <f t="shared" si="2"/>
        <v>0</v>
      </c>
      <c r="R46" s="135">
        <f t="shared" si="2"/>
        <v>0</v>
      </c>
      <c r="S46" s="135">
        <f t="shared" si="2"/>
        <v>0</v>
      </c>
      <c r="T46" s="135">
        <f t="shared" si="2"/>
        <v>0</v>
      </c>
      <c r="U46" s="135">
        <f t="shared" si="2"/>
        <v>0</v>
      </c>
      <c r="V46" s="135">
        <f t="shared" si="2"/>
        <v>0</v>
      </c>
      <c r="W46" s="135">
        <f t="shared" si="2"/>
        <v>0</v>
      </c>
      <c r="X46" s="135">
        <f t="shared" si="2"/>
        <v>0</v>
      </c>
      <c r="Y46" s="135">
        <f t="shared" si="2"/>
        <v>0</v>
      </c>
    </row>
    <row r="49" spans="14:17">
      <c r="N49" t="s">
        <v>445</v>
      </c>
      <c r="Q49" s="136">
        <f>SUM(N46:Y46)</f>
        <v>0</v>
      </c>
    </row>
  </sheetData>
  <protectedRanges>
    <protectedRange sqref="B13:J18" name="Priser_1"/>
    <protectedRange sqref="B28:H33" name="Priser_1_1"/>
  </protectedRanges>
  <mergeCells count="3">
    <mergeCell ref="N45:V45"/>
    <mergeCell ref="N37:Y37"/>
    <mergeCell ref="M12:V26"/>
  </mergeCells>
  <dataValidations count="1">
    <dataValidation type="decimal" operator="greaterThanOrEqual" allowBlank="1" showInputMessage="1" showErrorMessage="1" error="Der skal indtastes 0 eller et positivt tal" sqref="B28:H33 B13:J18" xr:uid="{D018FB94-6688-43BA-BF5F-F2575AEA3AE0}">
      <formula1>0</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BD5A8-F252-4FC0-BCE0-E4A331186F51}">
  <dimension ref="B2:Q25"/>
  <sheetViews>
    <sheetView topLeftCell="A5" workbookViewId="0">
      <selection activeCell="C15" sqref="C15"/>
    </sheetView>
  </sheetViews>
  <sheetFormatPr defaultRowHeight="14.5"/>
  <cols>
    <col min="2" max="2" width="37.08984375" bestFit="1" customWidth="1"/>
    <col min="3" max="3" width="15.6328125" customWidth="1"/>
  </cols>
  <sheetData>
    <row r="2" spans="2:17">
      <c r="B2" s="2"/>
      <c r="C2" s="2"/>
      <c r="D2" s="2"/>
      <c r="E2" s="2"/>
      <c r="F2" s="2"/>
      <c r="G2" s="2"/>
      <c r="H2" s="2"/>
      <c r="I2" s="2"/>
    </row>
    <row r="3" spans="2:17" ht="17.5">
      <c r="B3" s="3" t="s">
        <v>427</v>
      </c>
      <c r="C3" s="2"/>
      <c r="D3" s="2"/>
      <c r="E3" s="2"/>
      <c r="F3" s="2"/>
      <c r="G3" s="2"/>
      <c r="H3" s="2"/>
      <c r="I3" s="2"/>
    </row>
    <row r="4" spans="2:17">
      <c r="B4" s="2"/>
      <c r="C4" s="2"/>
      <c r="D4" s="2"/>
      <c r="E4" s="2"/>
      <c r="F4" s="2"/>
      <c r="G4" s="2"/>
      <c r="H4" s="2"/>
      <c r="I4" s="2"/>
    </row>
    <row r="5" spans="2:17" ht="15.5">
      <c r="B5" s="9" t="s">
        <v>3</v>
      </c>
      <c r="C5" s="2"/>
      <c r="D5" s="2"/>
      <c r="E5" s="2"/>
      <c r="F5" s="2"/>
      <c r="G5" s="2"/>
      <c r="H5" s="2"/>
      <c r="I5" s="2"/>
    </row>
    <row r="6" spans="2:17">
      <c r="B6" s="4" t="s">
        <v>1</v>
      </c>
      <c r="C6" s="12" t="s">
        <v>6</v>
      </c>
      <c r="D6" s="2"/>
      <c r="E6" s="2"/>
      <c r="F6" s="2"/>
      <c r="G6" s="2"/>
      <c r="H6" s="2"/>
      <c r="I6" s="2"/>
    </row>
    <row r="7" spans="2:17">
      <c r="B7" s="2" t="s">
        <v>64</v>
      </c>
      <c r="C7" s="70"/>
      <c r="D7" s="2"/>
      <c r="E7" s="2"/>
      <c r="F7" s="2"/>
      <c r="G7" s="2"/>
      <c r="H7" s="2"/>
      <c r="I7" s="2"/>
    </row>
    <row r="8" spans="2:17">
      <c r="B8" s="2"/>
      <c r="C8" s="2"/>
      <c r="D8" s="2"/>
      <c r="E8" s="2"/>
      <c r="F8" s="159" t="s">
        <v>420</v>
      </c>
      <c r="G8" s="159"/>
      <c r="H8" s="159"/>
      <c r="I8" s="159"/>
      <c r="J8" s="159"/>
    </row>
    <row r="9" spans="2:17" ht="15.5">
      <c r="B9" s="9" t="s">
        <v>418</v>
      </c>
      <c r="C9" s="2"/>
      <c r="D9" s="2"/>
      <c r="E9" s="2"/>
      <c r="F9" s="159"/>
      <c r="G9" s="159"/>
      <c r="H9" s="159"/>
      <c r="I9" s="159"/>
      <c r="J9" s="159"/>
    </row>
    <row r="10" spans="2:17">
      <c r="B10" s="4" t="s">
        <v>1</v>
      </c>
      <c r="C10" s="12" t="s">
        <v>6</v>
      </c>
      <c r="D10" s="2"/>
      <c r="E10" s="2"/>
      <c r="F10" s="159"/>
      <c r="G10" s="159"/>
      <c r="H10" s="159"/>
      <c r="I10" s="159"/>
      <c r="J10" s="159"/>
    </row>
    <row r="11" spans="2:17" ht="42.5">
      <c r="B11" s="16" t="s">
        <v>65</v>
      </c>
      <c r="C11" s="70"/>
      <c r="D11" s="2"/>
      <c r="E11" s="2"/>
      <c r="F11" s="159"/>
      <c r="G11" s="159"/>
      <c r="H11" s="159"/>
      <c r="I11" s="159"/>
      <c r="J11" s="159"/>
    </row>
    <row r="12" spans="2:17">
      <c r="B12" s="2"/>
      <c r="C12" s="2"/>
      <c r="D12" s="2"/>
      <c r="E12" s="2"/>
      <c r="F12" s="2"/>
      <c r="G12" s="2"/>
      <c r="H12" s="2"/>
      <c r="I12" s="2"/>
    </row>
    <row r="13" spans="2:17" ht="15.5">
      <c r="B13" s="112" t="s">
        <v>419</v>
      </c>
      <c r="C13" s="113"/>
      <c r="F13" s="165" t="s">
        <v>444</v>
      </c>
      <c r="G13" s="165"/>
      <c r="H13" s="165"/>
      <c r="I13" s="165"/>
      <c r="J13" s="165"/>
      <c r="K13" s="165"/>
      <c r="L13" s="165"/>
      <c r="M13" s="165"/>
      <c r="N13" s="165"/>
      <c r="O13" s="165"/>
      <c r="P13" s="165"/>
      <c r="Q13" s="165"/>
    </row>
    <row r="14" spans="2:17">
      <c r="B14" s="114" t="s">
        <v>1</v>
      </c>
      <c r="C14" s="115" t="s">
        <v>402</v>
      </c>
      <c r="E14" s="137" t="s">
        <v>446</v>
      </c>
      <c r="F14" s="130">
        <v>1</v>
      </c>
      <c r="G14" s="131">
        <v>2</v>
      </c>
      <c r="H14" s="131">
        <v>3</v>
      </c>
      <c r="I14" s="131">
        <v>4</v>
      </c>
      <c r="J14" s="131">
        <v>5</v>
      </c>
      <c r="K14" s="131">
        <v>6</v>
      </c>
      <c r="L14" s="131">
        <v>7</v>
      </c>
      <c r="M14" s="131">
        <v>8</v>
      </c>
      <c r="N14" s="131">
        <v>9</v>
      </c>
      <c r="O14" s="131">
        <v>10</v>
      </c>
      <c r="P14" s="131">
        <v>11</v>
      </c>
      <c r="Q14" s="131">
        <v>12</v>
      </c>
    </row>
    <row r="15" spans="2:17" ht="26.5">
      <c r="B15" s="116" t="s">
        <v>417</v>
      </c>
      <c r="C15" s="117"/>
      <c r="E15" s="137" t="s">
        <v>447</v>
      </c>
      <c r="F15" s="132">
        <v>12</v>
      </c>
      <c r="G15" s="133">
        <v>12</v>
      </c>
      <c r="H15" s="133">
        <v>12</v>
      </c>
      <c r="I15" s="133">
        <v>12</v>
      </c>
      <c r="J15" s="133">
        <v>12</v>
      </c>
      <c r="K15" s="133">
        <v>12</v>
      </c>
      <c r="L15" s="133">
        <v>12</v>
      </c>
      <c r="M15" s="133">
        <v>12</v>
      </c>
      <c r="N15" s="133">
        <v>12</v>
      </c>
      <c r="O15" s="133">
        <v>12</v>
      </c>
      <c r="P15" s="133">
        <v>12</v>
      </c>
      <c r="Q15" s="133">
        <v>12</v>
      </c>
    </row>
    <row r="16" spans="2:17">
      <c r="E16" s="137" t="s">
        <v>19</v>
      </c>
      <c r="F16" s="134">
        <f>$C$7*F15</f>
        <v>0</v>
      </c>
      <c r="G16" s="134">
        <f t="shared" ref="G16:Q16" si="0">$C$7*G15</f>
        <v>0</v>
      </c>
      <c r="H16" s="134">
        <f t="shared" si="0"/>
        <v>0</v>
      </c>
      <c r="I16" s="134">
        <f t="shared" si="0"/>
        <v>0</v>
      </c>
      <c r="J16" s="134">
        <f t="shared" si="0"/>
        <v>0</v>
      </c>
      <c r="K16" s="134">
        <f t="shared" si="0"/>
        <v>0</v>
      </c>
      <c r="L16" s="134">
        <f t="shared" si="0"/>
        <v>0</v>
      </c>
      <c r="M16" s="134">
        <f t="shared" si="0"/>
        <v>0</v>
      </c>
      <c r="N16" s="134">
        <f t="shared" si="0"/>
        <v>0</v>
      </c>
      <c r="O16" s="134">
        <f t="shared" si="0"/>
        <v>0</v>
      </c>
      <c r="P16" s="134">
        <f t="shared" si="0"/>
        <v>0</v>
      </c>
      <c r="Q16" s="134">
        <f t="shared" si="0"/>
        <v>0</v>
      </c>
    </row>
    <row r="18" spans="5:17">
      <c r="E18" s="139" t="s">
        <v>448</v>
      </c>
      <c r="F18" s="134">
        <f>F16</f>
        <v>0</v>
      </c>
      <c r="G18" s="134">
        <f>F18-(F18*$C$15)</f>
        <v>0</v>
      </c>
      <c r="H18" s="134">
        <f t="shared" ref="H18:Q18" si="1">G18-(G18*$C$15)</f>
        <v>0</v>
      </c>
      <c r="I18" s="134">
        <f t="shared" si="1"/>
        <v>0</v>
      </c>
      <c r="J18" s="134">
        <f t="shared" si="1"/>
        <v>0</v>
      </c>
      <c r="K18" s="134">
        <f t="shared" si="1"/>
        <v>0</v>
      </c>
      <c r="L18" s="134">
        <f t="shared" si="1"/>
        <v>0</v>
      </c>
      <c r="M18" s="134">
        <f t="shared" si="1"/>
        <v>0</v>
      </c>
      <c r="N18" s="134">
        <f t="shared" si="1"/>
        <v>0</v>
      </c>
      <c r="O18" s="134">
        <f t="shared" si="1"/>
        <v>0</v>
      </c>
      <c r="P18" s="134">
        <f t="shared" si="1"/>
        <v>0</v>
      </c>
      <c r="Q18" s="134">
        <f t="shared" si="1"/>
        <v>0</v>
      </c>
    </row>
    <row r="21" spans="5:17">
      <c r="F21" s="164"/>
      <c r="G21" s="164"/>
      <c r="H21" s="164"/>
      <c r="I21" s="164"/>
      <c r="J21" s="164"/>
      <c r="K21" s="164"/>
      <c r="L21" s="164"/>
      <c r="M21" s="164"/>
      <c r="N21" s="164"/>
    </row>
    <row r="22" spans="5:17">
      <c r="E22" s="138" t="s">
        <v>19</v>
      </c>
      <c r="F22" s="135">
        <f>F18</f>
        <v>0</v>
      </c>
      <c r="G22" s="135">
        <f t="shared" ref="G22:Q22" si="2">G18</f>
        <v>0</v>
      </c>
      <c r="H22" s="135">
        <f t="shared" si="2"/>
        <v>0</v>
      </c>
      <c r="I22" s="135">
        <f t="shared" si="2"/>
        <v>0</v>
      </c>
      <c r="J22" s="135">
        <f t="shared" si="2"/>
        <v>0</v>
      </c>
      <c r="K22" s="135">
        <f t="shared" si="2"/>
        <v>0</v>
      </c>
      <c r="L22" s="135">
        <f t="shared" si="2"/>
        <v>0</v>
      </c>
      <c r="M22" s="135">
        <f t="shared" si="2"/>
        <v>0</v>
      </c>
      <c r="N22" s="135">
        <f t="shared" si="2"/>
        <v>0</v>
      </c>
      <c r="O22" s="135">
        <f t="shared" si="2"/>
        <v>0</v>
      </c>
      <c r="P22" s="135">
        <f t="shared" si="2"/>
        <v>0</v>
      </c>
      <c r="Q22" s="135">
        <f t="shared" si="2"/>
        <v>0</v>
      </c>
    </row>
    <row r="25" spans="5:17">
      <c r="F25" t="s">
        <v>445</v>
      </c>
      <c r="I25" s="140">
        <f>SUM(F22:Q22)</f>
        <v>0</v>
      </c>
    </row>
  </sheetData>
  <protectedRanges>
    <protectedRange sqref="C7 C11" name="Priser"/>
    <protectedRange sqref="C15" name="Priser_3"/>
  </protectedRanges>
  <mergeCells count="3">
    <mergeCell ref="F8:J11"/>
    <mergeCell ref="F13:Q13"/>
    <mergeCell ref="F21:N21"/>
  </mergeCells>
  <dataValidations count="1">
    <dataValidation type="decimal" operator="greaterThanOrEqual" allowBlank="1" showInputMessage="1" showErrorMessage="1" error="Der skal indtastes 0 eller et positivt tal" sqref="C7 C11 C15" xr:uid="{C0705E57-BA6C-4611-8738-1FC303C6F755}">
      <formula1>0</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0A0AC-5356-4CC5-8FEC-D612F4A68C71}">
  <dimension ref="B1:R23"/>
  <sheetViews>
    <sheetView topLeftCell="A3" workbookViewId="0">
      <selection activeCell="K38" sqref="K38"/>
    </sheetView>
  </sheetViews>
  <sheetFormatPr defaultRowHeight="14.5"/>
  <cols>
    <col min="2" max="2" width="39.90625" customWidth="1"/>
    <col min="3" max="3" width="10.7265625" bestFit="1" customWidth="1"/>
  </cols>
  <sheetData>
    <row r="1" spans="2:18" s="2" customFormat="1" ht="14"/>
    <row r="2" spans="2:18" s="2" customFormat="1" ht="17.5">
      <c r="B2" s="3" t="s">
        <v>191</v>
      </c>
    </row>
    <row r="3" spans="2:18" s="2" customFormat="1" ht="17.5">
      <c r="B3" s="3"/>
    </row>
    <row r="4" spans="2:18" s="2" customFormat="1" ht="17.5">
      <c r="B4" s="3" t="s">
        <v>178</v>
      </c>
    </row>
    <row r="5" spans="2:18" s="2" customFormat="1" ht="14">
      <c r="G5" s="166" t="s">
        <v>422</v>
      </c>
      <c r="H5" s="166"/>
      <c r="I5" s="166"/>
      <c r="J5" s="166"/>
      <c r="K5" s="166"/>
      <c r="L5" s="166"/>
      <c r="M5" s="166"/>
      <c r="N5" s="166"/>
      <c r="O5" s="166"/>
      <c r="P5" s="166"/>
    </row>
    <row r="6" spans="2:18" s="2" customFormat="1" ht="15">
      <c r="B6" s="9" t="s">
        <v>179</v>
      </c>
      <c r="G6" s="166"/>
      <c r="H6" s="166"/>
      <c r="I6" s="166"/>
      <c r="J6" s="166"/>
      <c r="K6" s="166"/>
      <c r="L6" s="166"/>
      <c r="M6" s="166"/>
      <c r="N6" s="166"/>
      <c r="O6" s="166"/>
      <c r="P6" s="166"/>
    </row>
    <row r="7" spans="2:18" s="2" customFormat="1" ht="14">
      <c r="B7" s="4" t="s">
        <v>1</v>
      </c>
      <c r="C7" s="12" t="s">
        <v>6</v>
      </c>
      <c r="G7" s="166"/>
      <c r="H7" s="166"/>
      <c r="I7" s="166"/>
      <c r="J7" s="166"/>
      <c r="K7" s="166"/>
      <c r="L7" s="166"/>
      <c r="M7" s="166"/>
      <c r="N7" s="166"/>
      <c r="O7" s="166"/>
      <c r="P7" s="166"/>
    </row>
    <row r="8" spans="2:18" s="2" customFormat="1" ht="14">
      <c r="B8" s="2" t="s">
        <v>66</v>
      </c>
      <c r="C8" s="70"/>
      <c r="G8" s="166"/>
      <c r="H8" s="166"/>
      <c r="I8" s="166"/>
      <c r="J8" s="166"/>
      <c r="K8" s="166"/>
      <c r="L8" s="166"/>
      <c r="M8" s="166"/>
      <c r="N8" s="166"/>
      <c r="O8" s="166"/>
      <c r="P8" s="166"/>
    </row>
    <row r="9" spans="2:18" s="2" customFormat="1" ht="14">
      <c r="G9" s="166"/>
      <c r="H9" s="166"/>
      <c r="I9" s="166"/>
      <c r="J9" s="166"/>
      <c r="K9" s="166"/>
      <c r="L9" s="166"/>
      <c r="M9" s="166"/>
      <c r="N9" s="166"/>
      <c r="O9" s="166"/>
      <c r="P9" s="166"/>
    </row>
    <row r="11" spans="2:18" ht="15.5">
      <c r="B11" s="112" t="s">
        <v>419</v>
      </c>
      <c r="C11" s="113"/>
      <c r="G11" s="165" t="s">
        <v>444</v>
      </c>
      <c r="H11" s="165"/>
      <c r="I11" s="165"/>
      <c r="J11" s="165"/>
      <c r="K11" s="165"/>
      <c r="L11" s="165"/>
      <c r="M11" s="165"/>
      <c r="N11" s="165"/>
      <c r="O11" s="165"/>
      <c r="P11" s="165"/>
      <c r="Q11" s="165"/>
      <c r="R11" s="165"/>
    </row>
    <row r="12" spans="2:18">
      <c r="B12" s="114" t="s">
        <v>1</v>
      </c>
      <c r="C12" s="115" t="s">
        <v>402</v>
      </c>
      <c r="F12" s="137" t="s">
        <v>446</v>
      </c>
      <c r="G12" s="130">
        <v>1</v>
      </c>
      <c r="H12" s="131">
        <v>2</v>
      </c>
      <c r="I12" s="131">
        <v>3</v>
      </c>
      <c r="J12" s="131">
        <v>4</v>
      </c>
      <c r="K12" s="131">
        <v>5</v>
      </c>
      <c r="L12" s="131">
        <v>6</v>
      </c>
      <c r="M12" s="131">
        <v>7</v>
      </c>
      <c r="N12" s="131">
        <v>8</v>
      </c>
      <c r="O12" s="131">
        <v>9</v>
      </c>
      <c r="P12" s="131">
        <v>10</v>
      </c>
      <c r="Q12" s="131">
        <v>11</v>
      </c>
      <c r="R12" s="131">
        <v>12</v>
      </c>
    </row>
    <row r="13" spans="2:18" ht="26.5">
      <c r="B13" s="116" t="s">
        <v>421</v>
      </c>
      <c r="C13" s="117"/>
      <c r="F13" s="137" t="s">
        <v>447</v>
      </c>
      <c r="G13" s="132">
        <v>12</v>
      </c>
      <c r="H13" s="133">
        <v>12</v>
      </c>
      <c r="I13" s="133">
        <v>12</v>
      </c>
      <c r="J13" s="133">
        <v>12</v>
      </c>
      <c r="K13" s="133">
        <v>12</v>
      </c>
      <c r="L13" s="133">
        <v>12</v>
      </c>
      <c r="M13" s="133">
        <v>12</v>
      </c>
      <c r="N13" s="133">
        <v>12</v>
      </c>
      <c r="O13" s="133">
        <v>12</v>
      </c>
      <c r="P13" s="133">
        <v>12</v>
      </c>
      <c r="Q13" s="133">
        <v>12</v>
      </c>
      <c r="R13" s="133">
        <v>12</v>
      </c>
    </row>
    <row r="14" spans="2:18">
      <c r="F14" s="137" t="s">
        <v>19</v>
      </c>
      <c r="G14" s="134">
        <f>$C$8*G13</f>
        <v>0</v>
      </c>
      <c r="H14" s="134">
        <f>$C$8*H13</f>
        <v>0</v>
      </c>
      <c r="I14" s="134">
        <f t="shared" ref="I14:R14" si="0">$C$8*I13</f>
        <v>0</v>
      </c>
      <c r="J14" s="134">
        <f t="shared" si="0"/>
        <v>0</v>
      </c>
      <c r="K14" s="134">
        <f t="shared" si="0"/>
        <v>0</v>
      </c>
      <c r="L14" s="134">
        <f t="shared" si="0"/>
        <v>0</v>
      </c>
      <c r="M14" s="134">
        <f t="shared" si="0"/>
        <v>0</v>
      </c>
      <c r="N14" s="134">
        <f t="shared" si="0"/>
        <v>0</v>
      </c>
      <c r="O14" s="134">
        <f t="shared" si="0"/>
        <v>0</v>
      </c>
      <c r="P14" s="134">
        <f t="shared" si="0"/>
        <v>0</v>
      </c>
      <c r="Q14" s="134">
        <f t="shared" si="0"/>
        <v>0</v>
      </c>
      <c r="R14" s="134">
        <f t="shared" si="0"/>
        <v>0</v>
      </c>
    </row>
    <row r="16" spans="2:18">
      <c r="F16" s="139" t="s">
        <v>448</v>
      </c>
      <c r="G16" s="134">
        <f>G14</f>
        <v>0</v>
      </c>
      <c r="H16" s="134">
        <f>G16-(G16*$C$13)</f>
        <v>0</v>
      </c>
      <c r="I16" s="134">
        <f t="shared" ref="I16:R16" si="1">H16-(H16*$C$13)</f>
        <v>0</v>
      </c>
      <c r="J16" s="134">
        <f t="shared" si="1"/>
        <v>0</v>
      </c>
      <c r="K16" s="134">
        <f t="shared" si="1"/>
        <v>0</v>
      </c>
      <c r="L16" s="134">
        <f t="shared" si="1"/>
        <v>0</v>
      </c>
      <c r="M16" s="134">
        <f t="shared" si="1"/>
        <v>0</v>
      </c>
      <c r="N16" s="134">
        <f t="shared" si="1"/>
        <v>0</v>
      </c>
      <c r="O16" s="134">
        <f t="shared" si="1"/>
        <v>0</v>
      </c>
      <c r="P16" s="134">
        <f t="shared" si="1"/>
        <v>0</v>
      </c>
      <c r="Q16" s="134">
        <f t="shared" si="1"/>
        <v>0</v>
      </c>
      <c r="R16" s="134">
        <f t="shared" si="1"/>
        <v>0</v>
      </c>
    </row>
    <row r="19" spans="6:18">
      <c r="G19" s="164"/>
      <c r="H19" s="164"/>
      <c r="I19" s="164"/>
      <c r="J19" s="164"/>
      <c r="K19" s="164"/>
      <c r="L19" s="164"/>
      <c r="M19" s="164"/>
      <c r="N19" s="164"/>
      <c r="O19" s="164"/>
    </row>
    <row r="20" spans="6:18">
      <c r="F20" s="138" t="s">
        <v>19</v>
      </c>
      <c r="G20" s="135">
        <f>G16</f>
        <v>0</v>
      </c>
      <c r="H20" s="135">
        <f t="shared" ref="H20:R20" si="2">H16</f>
        <v>0</v>
      </c>
      <c r="I20" s="135">
        <f t="shared" si="2"/>
        <v>0</v>
      </c>
      <c r="J20" s="135">
        <f t="shared" si="2"/>
        <v>0</v>
      </c>
      <c r="K20" s="135">
        <f t="shared" si="2"/>
        <v>0</v>
      </c>
      <c r="L20" s="135">
        <f t="shared" si="2"/>
        <v>0</v>
      </c>
      <c r="M20" s="135">
        <f t="shared" si="2"/>
        <v>0</v>
      </c>
      <c r="N20" s="135">
        <f t="shared" si="2"/>
        <v>0</v>
      </c>
      <c r="O20" s="135">
        <f t="shared" si="2"/>
        <v>0</v>
      </c>
      <c r="P20" s="135">
        <f t="shared" si="2"/>
        <v>0</v>
      </c>
      <c r="Q20" s="135">
        <f t="shared" si="2"/>
        <v>0</v>
      </c>
      <c r="R20" s="135">
        <f t="shared" si="2"/>
        <v>0</v>
      </c>
    </row>
    <row r="23" spans="6:18">
      <c r="G23" t="s">
        <v>445</v>
      </c>
      <c r="J23" s="140">
        <f>SUM(G20:R20)</f>
        <v>0</v>
      </c>
    </row>
  </sheetData>
  <protectedRanges>
    <protectedRange sqref="C8" name="Priser_1"/>
    <protectedRange sqref="C13" name="Priser_3"/>
  </protectedRanges>
  <mergeCells count="3">
    <mergeCell ref="G5:P9"/>
    <mergeCell ref="G11:R11"/>
    <mergeCell ref="G19:O19"/>
  </mergeCells>
  <dataValidations count="1">
    <dataValidation type="decimal" operator="greaterThanOrEqual" allowBlank="1" showInputMessage="1" showErrorMessage="1" error="Der skal indtastes 0 eller et positivt tal" sqref="C8 C13" xr:uid="{F0BAB91C-8B1B-43F7-964F-83CC1CF9B56D}">
      <formula1>0</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T111"/>
  <sheetViews>
    <sheetView showGridLines="0" topLeftCell="C43" zoomScaleNormal="100" workbookViewId="0">
      <selection activeCell="I8" sqref="I8:S8"/>
    </sheetView>
  </sheetViews>
  <sheetFormatPr defaultColWidth="9.08984375" defaultRowHeight="14"/>
  <cols>
    <col min="1" max="1" width="9.08984375" style="2"/>
    <col min="2" max="2" width="25.54296875" style="2" customWidth="1"/>
    <col min="3" max="3" width="28.36328125" style="16" customWidth="1"/>
    <col min="4" max="4" width="64" style="16" customWidth="1"/>
    <col min="5" max="5" width="18.54296875" style="2" customWidth="1"/>
    <col min="6" max="19" width="9.08984375" style="2"/>
    <col min="20" max="20" width="9.08984375" style="149"/>
    <col min="21" max="16384" width="9.08984375" style="2"/>
  </cols>
  <sheetData>
    <row r="1" spans="2:20">
      <c r="G1" s="166" t="s">
        <v>468</v>
      </c>
      <c r="H1" s="166"/>
      <c r="I1" s="166"/>
      <c r="J1" s="166"/>
      <c r="K1" s="166"/>
      <c r="L1" s="166"/>
      <c r="M1" s="166"/>
      <c r="N1" s="166"/>
      <c r="O1" s="166"/>
      <c r="P1" s="166"/>
    </row>
    <row r="2" spans="2:20" ht="17.5">
      <c r="B2" s="3" t="s">
        <v>423</v>
      </c>
      <c r="C2" s="84"/>
      <c r="D2" s="84"/>
      <c r="G2" s="166"/>
      <c r="H2" s="166"/>
      <c r="I2" s="166"/>
      <c r="J2" s="166"/>
      <c r="K2" s="166"/>
      <c r="L2" s="166"/>
      <c r="M2" s="166"/>
      <c r="N2" s="166"/>
      <c r="O2" s="166"/>
      <c r="P2" s="166"/>
    </row>
    <row r="3" spans="2:20" ht="17.5">
      <c r="B3" s="3"/>
      <c r="C3" s="84"/>
      <c r="D3" s="84"/>
      <c r="F3" s="96"/>
      <c r="G3" s="166"/>
      <c r="H3" s="166"/>
      <c r="I3" s="166"/>
      <c r="J3" s="166"/>
      <c r="K3" s="166"/>
      <c r="L3" s="166"/>
      <c r="M3" s="166"/>
      <c r="N3" s="166"/>
      <c r="O3" s="166"/>
      <c r="P3" s="166"/>
    </row>
    <row r="4" spans="2:20" ht="17.5">
      <c r="B4" s="3" t="s">
        <v>4</v>
      </c>
      <c r="C4" s="84"/>
      <c r="D4" s="84"/>
      <c r="E4" s="93"/>
      <c r="G4" s="166"/>
      <c r="H4" s="166"/>
      <c r="I4" s="166"/>
      <c r="J4" s="166"/>
      <c r="K4" s="166"/>
      <c r="L4" s="166"/>
      <c r="M4" s="166"/>
      <c r="N4" s="166"/>
      <c r="O4" s="166"/>
      <c r="P4" s="166"/>
    </row>
    <row r="5" spans="2:20">
      <c r="G5" s="166"/>
      <c r="H5" s="166"/>
      <c r="I5" s="166"/>
      <c r="J5" s="166"/>
      <c r="K5" s="166"/>
      <c r="L5" s="166"/>
      <c r="M5" s="166"/>
      <c r="N5" s="166"/>
      <c r="O5" s="166"/>
      <c r="P5" s="166"/>
    </row>
    <row r="6" spans="2:20" ht="15">
      <c r="B6" s="9" t="s">
        <v>204</v>
      </c>
      <c r="C6" s="85"/>
      <c r="D6" s="85"/>
      <c r="E6" s="95" t="s">
        <v>479</v>
      </c>
      <c r="G6" s="144"/>
      <c r="H6" s="167" t="s">
        <v>470</v>
      </c>
      <c r="I6" s="167"/>
      <c r="J6" s="167"/>
      <c r="K6" s="167"/>
      <c r="L6" s="167"/>
      <c r="M6" s="167"/>
      <c r="N6" s="167"/>
      <c r="O6" s="167"/>
      <c r="P6" s="167"/>
      <c r="Q6" s="167"/>
      <c r="R6" s="167"/>
      <c r="S6" s="167"/>
      <c r="T6" s="12" t="s">
        <v>477</v>
      </c>
    </row>
    <row r="7" spans="2:20" ht="14.5" thickBot="1">
      <c r="B7" s="4" t="s">
        <v>193</v>
      </c>
      <c r="C7" s="78" t="s">
        <v>194</v>
      </c>
      <c r="D7" s="78" t="s">
        <v>1</v>
      </c>
      <c r="E7" s="12" t="s">
        <v>480</v>
      </c>
      <c r="G7" s="137" t="s">
        <v>15</v>
      </c>
      <c r="H7" s="145">
        <v>1</v>
      </c>
      <c r="I7" s="146">
        <v>2</v>
      </c>
      <c r="J7" s="146">
        <v>3</v>
      </c>
      <c r="K7" s="146">
        <v>4</v>
      </c>
      <c r="L7" s="146">
        <v>5</v>
      </c>
      <c r="M7" s="146">
        <v>6</v>
      </c>
      <c r="N7" s="146">
        <v>7</v>
      </c>
      <c r="O7" s="146">
        <v>8</v>
      </c>
      <c r="P7" s="146">
        <v>9</v>
      </c>
      <c r="Q7" s="146">
        <v>10</v>
      </c>
      <c r="R7" s="146">
        <v>11</v>
      </c>
      <c r="S7" s="146">
        <v>12</v>
      </c>
      <c r="T7" s="146"/>
    </row>
    <row r="8" spans="2:20" ht="62.5" thickBot="1">
      <c r="B8" s="86" t="s">
        <v>195</v>
      </c>
      <c r="C8" s="87" t="s">
        <v>196</v>
      </c>
      <c r="D8" s="87" t="s">
        <v>197</v>
      </c>
      <c r="E8" s="143"/>
      <c r="G8" s="147" t="s">
        <v>471</v>
      </c>
      <c r="H8" s="148">
        <v>1</v>
      </c>
      <c r="I8" s="155">
        <v>1</v>
      </c>
      <c r="J8" s="155">
        <v>1</v>
      </c>
      <c r="K8" s="155">
        <v>1</v>
      </c>
      <c r="L8" s="155">
        <v>1</v>
      </c>
      <c r="M8" s="155">
        <v>1</v>
      </c>
      <c r="N8" s="155">
        <v>1</v>
      </c>
      <c r="O8" s="155">
        <v>1</v>
      </c>
      <c r="P8" s="155">
        <v>1</v>
      </c>
      <c r="Q8" s="155">
        <v>1</v>
      </c>
      <c r="R8" s="155">
        <v>1</v>
      </c>
      <c r="S8" s="155">
        <v>1</v>
      </c>
      <c r="T8" s="151">
        <f>H8*E8+I8*E8+J8*E8+K8*E8+L8*E8+M8*E8+N8*E8+O8*E8+P8*E8+Q8*E8+R8*E8+S8*E8</f>
        <v>0</v>
      </c>
    </row>
    <row r="9" spans="2:20" ht="31.5" thickBot="1">
      <c r="B9" s="82" t="s">
        <v>198</v>
      </c>
      <c r="C9" s="83" t="s">
        <v>199</v>
      </c>
      <c r="D9" s="83" t="s">
        <v>200</v>
      </c>
      <c r="E9" s="143"/>
      <c r="G9" s="147" t="s">
        <v>471</v>
      </c>
      <c r="H9" s="148">
        <v>1</v>
      </c>
      <c r="I9" s="148">
        <v>1</v>
      </c>
      <c r="J9" s="148">
        <v>1</v>
      </c>
      <c r="K9" s="148">
        <v>1</v>
      </c>
      <c r="L9" s="148">
        <v>1</v>
      </c>
      <c r="M9" s="148">
        <v>1</v>
      </c>
      <c r="N9" s="148">
        <v>1</v>
      </c>
      <c r="O9" s="148">
        <v>1</v>
      </c>
      <c r="P9" s="148">
        <v>1</v>
      </c>
      <c r="Q9" s="148">
        <v>1</v>
      </c>
      <c r="R9" s="148">
        <v>1</v>
      </c>
      <c r="S9" s="148">
        <v>1</v>
      </c>
      <c r="T9" s="151">
        <f t="shared" ref="T9:T10" si="0">H9*E9+I9*E9+J9*E9+K9*E9+L9*E9+M9*E9+N9*E9+O9*E9+P9*E9+Q9*E9+R9*E9+S9*E9</f>
        <v>0</v>
      </c>
    </row>
    <row r="10" spans="2:20" ht="47" thickBot="1">
      <c r="B10" s="82" t="s">
        <v>201</v>
      </c>
      <c r="C10" s="83" t="s">
        <v>202</v>
      </c>
      <c r="D10" s="83" t="s">
        <v>203</v>
      </c>
      <c r="E10" s="143"/>
      <c r="G10" s="147" t="s">
        <v>471</v>
      </c>
      <c r="H10" s="148">
        <v>1</v>
      </c>
      <c r="I10" s="148">
        <v>1</v>
      </c>
      <c r="J10" s="148">
        <v>1</v>
      </c>
      <c r="K10" s="148">
        <v>1</v>
      </c>
      <c r="L10" s="148">
        <v>1</v>
      </c>
      <c r="M10" s="148">
        <v>1</v>
      </c>
      <c r="N10" s="148">
        <v>1</v>
      </c>
      <c r="O10" s="148">
        <v>1</v>
      </c>
      <c r="P10" s="148">
        <v>1</v>
      </c>
      <c r="Q10" s="148">
        <v>1</v>
      </c>
      <c r="R10" s="148">
        <v>1</v>
      </c>
      <c r="S10" s="148">
        <v>1</v>
      </c>
      <c r="T10" s="151">
        <f t="shared" si="0"/>
        <v>0</v>
      </c>
    </row>
    <row r="11" spans="2:20">
      <c r="T11" s="152">
        <f>SUM(T8:T10)</f>
        <v>0</v>
      </c>
    </row>
    <row r="13" spans="2:20" ht="15">
      <c r="B13" s="9" t="s">
        <v>205</v>
      </c>
      <c r="C13" s="85"/>
      <c r="D13" s="85"/>
    </row>
    <row r="14" spans="2:20" ht="15" thickBot="1">
      <c r="B14" s="4" t="s">
        <v>193</v>
      </c>
      <c r="C14" s="78" t="s">
        <v>194</v>
      </c>
      <c r="D14" s="78" t="s">
        <v>1</v>
      </c>
      <c r="E14" s="12" t="s">
        <v>480</v>
      </c>
      <c r="G14" s="144"/>
      <c r="H14" s="167" t="s">
        <v>470</v>
      </c>
      <c r="I14" s="167"/>
      <c r="J14" s="167"/>
      <c r="K14" s="167"/>
      <c r="L14" s="167"/>
      <c r="M14" s="167"/>
      <c r="N14" s="167"/>
      <c r="O14" s="167"/>
      <c r="P14" s="167"/>
      <c r="Q14" s="167"/>
      <c r="R14" s="167"/>
      <c r="S14" s="167"/>
      <c r="T14" s="12" t="s">
        <v>477</v>
      </c>
    </row>
    <row r="15" spans="2:20" ht="16" thickBot="1">
      <c r="B15" s="92" t="s">
        <v>230</v>
      </c>
      <c r="C15" s="2"/>
      <c r="D15" s="2"/>
      <c r="G15" s="137" t="s">
        <v>15</v>
      </c>
      <c r="H15" s="145">
        <v>1</v>
      </c>
      <c r="I15" s="146">
        <v>2</v>
      </c>
      <c r="J15" s="146">
        <v>3</v>
      </c>
      <c r="K15" s="146">
        <v>4</v>
      </c>
      <c r="L15" s="146">
        <v>5</v>
      </c>
      <c r="M15" s="146">
        <v>6</v>
      </c>
      <c r="N15" s="146">
        <v>7</v>
      </c>
      <c r="O15" s="146">
        <v>8</v>
      </c>
      <c r="P15" s="146">
        <v>9</v>
      </c>
      <c r="Q15" s="146">
        <v>10</v>
      </c>
      <c r="R15" s="146">
        <v>11</v>
      </c>
      <c r="S15" s="146">
        <v>12</v>
      </c>
      <c r="T15" s="146"/>
    </row>
    <row r="16" spans="2:20" ht="31.5" thickBot="1">
      <c r="B16" s="86" t="s">
        <v>206</v>
      </c>
      <c r="C16" s="87" t="s">
        <v>207</v>
      </c>
      <c r="D16" s="87" t="s">
        <v>208</v>
      </c>
      <c r="E16" s="94"/>
      <c r="G16" s="147" t="s">
        <v>471</v>
      </c>
      <c r="H16" s="148">
        <v>1</v>
      </c>
      <c r="I16" s="148">
        <v>1</v>
      </c>
      <c r="J16" s="148">
        <v>1</v>
      </c>
      <c r="K16" s="148">
        <v>1</v>
      </c>
      <c r="L16" s="148">
        <v>1</v>
      </c>
      <c r="M16" s="148">
        <v>1</v>
      </c>
      <c r="N16" s="148">
        <v>1</v>
      </c>
      <c r="O16" s="148">
        <v>1</v>
      </c>
      <c r="P16" s="148">
        <v>1</v>
      </c>
      <c r="Q16" s="148">
        <v>1</v>
      </c>
      <c r="R16" s="148">
        <v>1</v>
      </c>
      <c r="S16" s="148">
        <v>1</v>
      </c>
      <c r="T16" s="151">
        <f>H16*E16+I16*E16+J16*E16+K16*E16+L16*E16+M16*E16+N16*E16+O16*E16+P16*E16+Q16*E16+R16*E16+S16*E16</f>
        <v>0</v>
      </c>
    </row>
    <row r="17" spans="2:20" ht="31.5" thickBot="1">
      <c r="B17" s="82" t="s">
        <v>209</v>
      </c>
      <c r="C17" s="83" t="s">
        <v>210</v>
      </c>
      <c r="D17" s="83" t="s">
        <v>211</v>
      </c>
      <c r="E17" s="94"/>
      <c r="G17" s="147" t="s">
        <v>471</v>
      </c>
      <c r="H17" s="148">
        <v>1</v>
      </c>
      <c r="I17" s="148">
        <v>1</v>
      </c>
      <c r="J17" s="148">
        <v>1</v>
      </c>
      <c r="K17" s="148">
        <v>1</v>
      </c>
      <c r="L17" s="148">
        <v>1</v>
      </c>
      <c r="M17" s="148">
        <v>1</v>
      </c>
      <c r="N17" s="148">
        <v>1</v>
      </c>
      <c r="O17" s="148">
        <v>1</v>
      </c>
      <c r="P17" s="148">
        <v>1</v>
      </c>
      <c r="Q17" s="148">
        <v>1</v>
      </c>
      <c r="R17" s="148">
        <v>1</v>
      </c>
      <c r="S17" s="148">
        <v>1</v>
      </c>
      <c r="T17" s="151">
        <f t="shared" ref="T17:T23" si="1">H17*E17+I17*E17+J17*E17+K17*E17+L17*E17+M17*E17+N17*E17+O17*E17+P17*E17+Q17*E17+R17*E17+S17*E17</f>
        <v>0</v>
      </c>
    </row>
    <row r="18" spans="2:20" ht="31.5" thickBot="1">
      <c r="B18" s="82" t="s">
        <v>212</v>
      </c>
      <c r="C18" s="83" t="s">
        <v>213</v>
      </c>
      <c r="D18" s="83" t="s">
        <v>214</v>
      </c>
      <c r="E18" s="94"/>
      <c r="G18" s="147" t="s">
        <v>471</v>
      </c>
      <c r="H18" s="148">
        <v>1</v>
      </c>
      <c r="I18" s="148">
        <v>1</v>
      </c>
      <c r="J18" s="148">
        <v>1</v>
      </c>
      <c r="K18" s="148">
        <v>1</v>
      </c>
      <c r="L18" s="148">
        <v>1</v>
      </c>
      <c r="M18" s="148">
        <v>1</v>
      </c>
      <c r="N18" s="148">
        <v>1</v>
      </c>
      <c r="O18" s="148">
        <v>1</v>
      </c>
      <c r="P18" s="148">
        <v>1</v>
      </c>
      <c r="Q18" s="148">
        <v>1</v>
      </c>
      <c r="R18" s="148">
        <v>1</v>
      </c>
      <c r="S18" s="148">
        <v>1</v>
      </c>
      <c r="T18" s="151">
        <f t="shared" si="1"/>
        <v>0</v>
      </c>
    </row>
    <row r="19" spans="2:20" ht="31.5" thickBot="1">
      <c r="B19" s="82" t="s">
        <v>215</v>
      </c>
      <c r="C19" s="83" t="s">
        <v>216</v>
      </c>
      <c r="D19" s="83" t="s">
        <v>217</v>
      </c>
      <c r="E19" s="94"/>
      <c r="G19" s="147" t="s">
        <v>471</v>
      </c>
      <c r="H19" s="148">
        <v>1</v>
      </c>
      <c r="I19" s="148">
        <v>1</v>
      </c>
      <c r="J19" s="148">
        <v>1</v>
      </c>
      <c r="K19" s="148">
        <v>1</v>
      </c>
      <c r="L19" s="148">
        <v>1</v>
      </c>
      <c r="M19" s="148">
        <v>1</v>
      </c>
      <c r="N19" s="148">
        <v>1</v>
      </c>
      <c r="O19" s="148">
        <v>1</v>
      </c>
      <c r="P19" s="148">
        <v>1</v>
      </c>
      <c r="Q19" s="148">
        <v>1</v>
      </c>
      <c r="R19" s="148">
        <v>1</v>
      </c>
      <c r="S19" s="148">
        <v>1</v>
      </c>
      <c r="T19" s="151">
        <f t="shared" si="1"/>
        <v>0</v>
      </c>
    </row>
    <row r="20" spans="2:20" ht="31.5" thickBot="1">
      <c r="B20" s="82" t="s">
        <v>218</v>
      </c>
      <c r="C20" s="83" t="s">
        <v>219</v>
      </c>
      <c r="D20" s="83" t="s">
        <v>220</v>
      </c>
      <c r="E20" s="94"/>
      <c r="G20" s="147" t="s">
        <v>471</v>
      </c>
      <c r="H20" s="148">
        <v>1</v>
      </c>
      <c r="I20" s="148">
        <v>1</v>
      </c>
      <c r="J20" s="148">
        <v>1</v>
      </c>
      <c r="K20" s="148">
        <v>1</v>
      </c>
      <c r="L20" s="148">
        <v>1</v>
      </c>
      <c r="M20" s="148">
        <v>1</v>
      </c>
      <c r="N20" s="148">
        <v>1</v>
      </c>
      <c r="O20" s="148">
        <v>1</v>
      </c>
      <c r="P20" s="148">
        <v>1</v>
      </c>
      <c r="Q20" s="148">
        <v>1</v>
      </c>
      <c r="R20" s="148">
        <v>1</v>
      </c>
      <c r="S20" s="148">
        <v>1</v>
      </c>
      <c r="T20" s="151">
        <f t="shared" si="1"/>
        <v>0</v>
      </c>
    </row>
    <row r="21" spans="2:20" ht="31.5" thickBot="1">
      <c r="B21" s="82" t="s">
        <v>221</v>
      </c>
      <c r="C21" s="83" t="s">
        <v>222</v>
      </c>
      <c r="D21" s="83" t="s">
        <v>223</v>
      </c>
      <c r="E21" s="94"/>
      <c r="G21" s="147" t="s">
        <v>471</v>
      </c>
      <c r="H21" s="148">
        <v>1</v>
      </c>
      <c r="I21" s="148">
        <v>1</v>
      </c>
      <c r="J21" s="148">
        <v>1</v>
      </c>
      <c r="K21" s="148">
        <v>1</v>
      </c>
      <c r="L21" s="148">
        <v>1</v>
      </c>
      <c r="M21" s="148">
        <v>1</v>
      </c>
      <c r="N21" s="148">
        <v>1</v>
      </c>
      <c r="O21" s="148">
        <v>1</v>
      </c>
      <c r="P21" s="148">
        <v>1</v>
      </c>
      <c r="Q21" s="148">
        <v>1</v>
      </c>
      <c r="R21" s="148">
        <v>1</v>
      </c>
      <c r="S21" s="148">
        <v>1</v>
      </c>
      <c r="T21" s="151">
        <f t="shared" si="1"/>
        <v>0</v>
      </c>
    </row>
    <row r="22" spans="2:20" ht="31.5" thickBot="1">
      <c r="B22" s="82" t="s">
        <v>224</v>
      </c>
      <c r="C22" s="83" t="s">
        <v>225</v>
      </c>
      <c r="D22" s="83" t="s">
        <v>226</v>
      </c>
      <c r="E22" s="94"/>
      <c r="G22" s="147" t="s">
        <v>471</v>
      </c>
      <c r="H22" s="148">
        <v>1</v>
      </c>
      <c r="I22" s="148">
        <v>1</v>
      </c>
      <c r="J22" s="148">
        <v>1</v>
      </c>
      <c r="K22" s="148">
        <v>1</v>
      </c>
      <c r="L22" s="148">
        <v>1</v>
      </c>
      <c r="M22" s="148">
        <v>1</v>
      </c>
      <c r="N22" s="148">
        <v>1</v>
      </c>
      <c r="O22" s="148">
        <v>1</v>
      </c>
      <c r="P22" s="148">
        <v>1</v>
      </c>
      <c r="Q22" s="148">
        <v>1</v>
      </c>
      <c r="R22" s="148">
        <v>1</v>
      </c>
      <c r="S22" s="148">
        <v>1</v>
      </c>
      <c r="T22" s="151">
        <f t="shared" si="1"/>
        <v>0</v>
      </c>
    </row>
    <row r="23" spans="2:20" ht="31.5" thickBot="1">
      <c r="B23" s="82" t="s">
        <v>227</v>
      </c>
      <c r="C23" s="83" t="s">
        <v>228</v>
      </c>
      <c r="D23" s="83" t="s">
        <v>229</v>
      </c>
      <c r="E23" s="94"/>
      <c r="G23" s="147" t="s">
        <v>471</v>
      </c>
      <c r="H23" s="148">
        <v>1</v>
      </c>
      <c r="I23" s="148">
        <v>1</v>
      </c>
      <c r="J23" s="148">
        <v>1</v>
      </c>
      <c r="K23" s="148">
        <v>1</v>
      </c>
      <c r="L23" s="148">
        <v>1</v>
      </c>
      <c r="M23" s="148">
        <v>1</v>
      </c>
      <c r="N23" s="148">
        <v>1</v>
      </c>
      <c r="O23" s="148">
        <v>1</v>
      </c>
      <c r="P23" s="148">
        <v>1</v>
      </c>
      <c r="Q23" s="148">
        <v>1</v>
      </c>
      <c r="R23" s="148">
        <v>1</v>
      </c>
      <c r="S23" s="148">
        <v>1</v>
      </c>
      <c r="T23" s="151">
        <f t="shared" si="1"/>
        <v>0</v>
      </c>
    </row>
    <row r="24" spans="2:20" ht="16" thickBot="1">
      <c r="B24" s="92" t="s">
        <v>400</v>
      </c>
      <c r="C24" s="88"/>
      <c r="D24" s="88"/>
    </row>
    <row r="25" spans="2:20" ht="31.5" thickBot="1">
      <c r="B25" s="86" t="s">
        <v>231</v>
      </c>
      <c r="C25" s="87" t="s">
        <v>232</v>
      </c>
      <c r="D25" s="87" t="s">
        <v>233</v>
      </c>
      <c r="E25" s="94"/>
      <c r="G25" s="147" t="s">
        <v>471</v>
      </c>
      <c r="H25" s="148">
        <v>1</v>
      </c>
      <c r="I25" s="148">
        <v>1</v>
      </c>
      <c r="J25" s="148">
        <v>1</v>
      </c>
      <c r="K25" s="148">
        <v>1</v>
      </c>
      <c r="L25" s="148">
        <v>1</v>
      </c>
      <c r="M25" s="148">
        <v>1</v>
      </c>
      <c r="N25" s="148">
        <v>1</v>
      </c>
      <c r="O25" s="148">
        <v>1</v>
      </c>
      <c r="P25" s="148">
        <v>1</v>
      </c>
      <c r="Q25" s="148">
        <v>1</v>
      </c>
      <c r="R25" s="148">
        <v>1</v>
      </c>
      <c r="S25" s="148">
        <v>1</v>
      </c>
      <c r="T25" s="151">
        <f t="shared" ref="T25:T26" si="2">H25*E25+I25*E25+J25*E25+K25*E25+L25*E25+M25*E25+N25*E25+O25*E25+P25*E25+Q25*E25+R25*E25+S25*E25</f>
        <v>0</v>
      </c>
    </row>
    <row r="26" spans="2:20" ht="31.5" thickBot="1">
      <c r="B26" s="82" t="s">
        <v>234</v>
      </c>
      <c r="C26" s="83" t="s">
        <v>235</v>
      </c>
      <c r="D26" s="83" t="s">
        <v>236</v>
      </c>
      <c r="E26" s="94"/>
      <c r="G26" s="147" t="s">
        <v>471</v>
      </c>
      <c r="H26" s="148">
        <v>1</v>
      </c>
      <c r="I26" s="148">
        <v>1</v>
      </c>
      <c r="J26" s="148">
        <v>1</v>
      </c>
      <c r="K26" s="148">
        <v>1</v>
      </c>
      <c r="L26" s="148">
        <v>1</v>
      </c>
      <c r="M26" s="148">
        <v>1</v>
      </c>
      <c r="N26" s="148">
        <v>1</v>
      </c>
      <c r="O26" s="148">
        <v>1</v>
      </c>
      <c r="P26" s="148">
        <v>1</v>
      </c>
      <c r="Q26" s="148">
        <v>1</v>
      </c>
      <c r="R26" s="148">
        <v>1</v>
      </c>
      <c r="S26" s="148">
        <v>1</v>
      </c>
      <c r="T26" s="151">
        <f t="shared" si="2"/>
        <v>0</v>
      </c>
    </row>
    <row r="27" spans="2:20" ht="15.5">
      <c r="B27" s="88"/>
      <c r="C27" s="88"/>
      <c r="D27" s="88"/>
      <c r="T27" s="152">
        <f>SUM(T16:T26)</f>
        <v>0</v>
      </c>
    </row>
    <row r="28" spans="2:20" ht="15.5">
      <c r="B28" s="88"/>
      <c r="C28" s="88"/>
      <c r="D28" s="88"/>
    </row>
    <row r="29" spans="2:20" ht="15">
      <c r="B29" s="9" t="s">
        <v>237</v>
      </c>
      <c r="C29" s="85"/>
      <c r="D29" s="85"/>
    </row>
    <row r="30" spans="2:20" ht="15" thickBot="1">
      <c r="B30" s="4" t="s">
        <v>193</v>
      </c>
      <c r="C30" s="78" t="s">
        <v>194</v>
      </c>
      <c r="D30" s="78" t="s">
        <v>1</v>
      </c>
      <c r="E30" s="12" t="s">
        <v>480</v>
      </c>
      <c r="G30" s="144"/>
      <c r="H30" s="167" t="s">
        <v>470</v>
      </c>
      <c r="I30" s="167"/>
      <c r="J30" s="167"/>
      <c r="K30" s="167"/>
      <c r="L30" s="167"/>
      <c r="M30" s="167"/>
      <c r="N30" s="167"/>
      <c r="O30" s="167"/>
      <c r="P30" s="167"/>
      <c r="Q30" s="167"/>
      <c r="R30" s="167"/>
      <c r="S30" s="167"/>
      <c r="T30" s="12" t="s">
        <v>477</v>
      </c>
    </row>
    <row r="31" spans="2:20" ht="16" thickBot="1">
      <c r="B31" s="91" t="s">
        <v>238</v>
      </c>
      <c r="C31" s="88"/>
      <c r="D31" s="88"/>
      <c r="G31" s="137" t="s">
        <v>15</v>
      </c>
      <c r="H31" s="145">
        <v>1</v>
      </c>
      <c r="I31" s="146">
        <v>2</v>
      </c>
      <c r="J31" s="146">
        <v>3</v>
      </c>
      <c r="K31" s="146">
        <v>4</v>
      </c>
      <c r="L31" s="146">
        <v>5</v>
      </c>
      <c r="M31" s="146">
        <v>6</v>
      </c>
      <c r="N31" s="146">
        <v>7</v>
      </c>
      <c r="O31" s="146">
        <v>8</v>
      </c>
      <c r="P31" s="146">
        <v>9</v>
      </c>
      <c r="Q31" s="146">
        <v>10</v>
      </c>
      <c r="R31" s="146">
        <v>11</v>
      </c>
      <c r="S31" s="146">
        <v>12</v>
      </c>
      <c r="T31" s="146"/>
    </row>
    <row r="32" spans="2:20" ht="47" customHeight="1" thickBot="1">
      <c r="B32" s="86" t="s">
        <v>239</v>
      </c>
      <c r="C32" s="87" t="s">
        <v>240</v>
      </c>
      <c r="D32" s="87" t="s">
        <v>241</v>
      </c>
      <c r="E32" s="94"/>
      <c r="G32" s="147" t="s">
        <v>471</v>
      </c>
      <c r="H32" s="148">
        <v>1</v>
      </c>
      <c r="I32" s="148">
        <v>1</v>
      </c>
      <c r="J32" s="148">
        <v>1</v>
      </c>
      <c r="K32" s="148">
        <v>1</v>
      </c>
      <c r="L32" s="148">
        <v>1</v>
      </c>
      <c r="M32" s="148">
        <v>1</v>
      </c>
      <c r="N32" s="148">
        <v>1</v>
      </c>
      <c r="O32" s="148">
        <v>1</v>
      </c>
      <c r="P32" s="148">
        <v>1</v>
      </c>
      <c r="Q32" s="148">
        <v>1</v>
      </c>
      <c r="R32" s="148">
        <v>1</v>
      </c>
      <c r="S32" s="148">
        <v>1</v>
      </c>
      <c r="T32" s="151">
        <f>H32*E32+I32*E32+J32*E32+K32*E32+L32*E32+M32*E32+N32*E32+O32*E32+P32*E32+Q32*E32+R32*E32+S32*E32</f>
        <v>0</v>
      </c>
    </row>
    <row r="33" spans="2:20" ht="31.5" thickBot="1">
      <c r="B33" s="82" t="s">
        <v>242</v>
      </c>
      <c r="C33" s="83" t="s">
        <v>243</v>
      </c>
      <c r="D33" s="83" t="s">
        <v>244</v>
      </c>
      <c r="E33" s="94"/>
      <c r="G33" s="147" t="s">
        <v>471</v>
      </c>
      <c r="H33" s="148">
        <v>1</v>
      </c>
      <c r="I33" s="148">
        <v>1</v>
      </c>
      <c r="J33" s="148">
        <v>1</v>
      </c>
      <c r="K33" s="148">
        <v>1</v>
      </c>
      <c r="L33" s="148">
        <v>1</v>
      </c>
      <c r="M33" s="148">
        <v>1</v>
      </c>
      <c r="N33" s="148">
        <v>1</v>
      </c>
      <c r="O33" s="148">
        <v>1</v>
      </c>
      <c r="P33" s="148">
        <v>1</v>
      </c>
      <c r="Q33" s="148">
        <v>1</v>
      </c>
      <c r="R33" s="148">
        <v>1</v>
      </c>
      <c r="S33" s="148">
        <v>1</v>
      </c>
      <c r="T33" s="151">
        <f t="shared" ref="T33:T36" si="3">H33*E33+I33*E33+J33*E33+K33*E33+L33*E33+M33*E33+N33*E33+O33*E33+P33*E33+Q33*E33+R33*E33+S33*E33</f>
        <v>0</v>
      </c>
    </row>
    <row r="34" spans="2:20" ht="62.5" thickBot="1">
      <c r="B34" s="82" t="s">
        <v>245</v>
      </c>
      <c r="C34" s="83" t="s">
        <v>246</v>
      </c>
      <c r="D34" s="83" t="s">
        <v>247</v>
      </c>
      <c r="E34" s="94"/>
      <c r="G34" s="147" t="s">
        <v>471</v>
      </c>
      <c r="H34" s="148">
        <v>1</v>
      </c>
      <c r="I34" s="148">
        <v>1</v>
      </c>
      <c r="J34" s="148">
        <v>1</v>
      </c>
      <c r="K34" s="148">
        <v>1</v>
      </c>
      <c r="L34" s="148">
        <v>1</v>
      </c>
      <c r="M34" s="148">
        <v>1</v>
      </c>
      <c r="N34" s="148">
        <v>1</v>
      </c>
      <c r="O34" s="148">
        <v>1</v>
      </c>
      <c r="P34" s="148">
        <v>1</v>
      </c>
      <c r="Q34" s="148">
        <v>1</v>
      </c>
      <c r="R34" s="148">
        <v>1</v>
      </c>
      <c r="S34" s="148">
        <v>1</v>
      </c>
      <c r="T34" s="151">
        <f t="shared" si="3"/>
        <v>0</v>
      </c>
    </row>
    <row r="35" spans="2:20" ht="31.5" thickBot="1">
      <c r="B35" s="82" t="s">
        <v>248</v>
      </c>
      <c r="C35" s="83" t="s">
        <v>249</v>
      </c>
      <c r="D35" s="83" t="s">
        <v>250</v>
      </c>
      <c r="E35" s="94"/>
      <c r="G35" s="147" t="s">
        <v>471</v>
      </c>
      <c r="H35" s="148">
        <v>1</v>
      </c>
      <c r="I35" s="148">
        <v>1</v>
      </c>
      <c r="J35" s="148">
        <v>1</v>
      </c>
      <c r="K35" s="148">
        <v>1</v>
      </c>
      <c r="L35" s="148">
        <v>1</v>
      </c>
      <c r="M35" s="148">
        <v>1</v>
      </c>
      <c r="N35" s="148">
        <v>1</v>
      </c>
      <c r="O35" s="148">
        <v>1</v>
      </c>
      <c r="P35" s="148">
        <v>1</v>
      </c>
      <c r="Q35" s="148">
        <v>1</v>
      </c>
      <c r="R35" s="148">
        <v>1</v>
      </c>
      <c r="S35" s="148">
        <v>1</v>
      </c>
      <c r="T35" s="151">
        <f t="shared" si="3"/>
        <v>0</v>
      </c>
    </row>
    <row r="36" spans="2:20" ht="31.5" thickBot="1">
      <c r="B36" s="82" t="s">
        <v>251</v>
      </c>
      <c r="C36" s="83" t="s">
        <v>252</v>
      </c>
      <c r="D36" s="83" t="s">
        <v>253</v>
      </c>
      <c r="E36" s="94"/>
      <c r="G36" s="147" t="s">
        <v>471</v>
      </c>
      <c r="H36" s="148">
        <v>1</v>
      </c>
      <c r="I36" s="148">
        <v>1</v>
      </c>
      <c r="J36" s="148">
        <v>1</v>
      </c>
      <c r="K36" s="148">
        <v>1</v>
      </c>
      <c r="L36" s="148">
        <v>1</v>
      </c>
      <c r="M36" s="148">
        <v>1</v>
      </c>
      <c r="N36" s="148">
        <v>1</v>
      </c>
      <c r="O36" s="148">
        <v>1</v>
      </c>
      <c r="P36" s="148">
        <v>1</v>
      </c>
      <c r="Q36" s="148">
        <v>1</v>
      </c>
      <c r="R36" s="148">
        <v>1</v>
      </c>
      <c r="S36" s="148">
        <v>1</v>
      </c>
      <c r="T36" s="151">
        <f t="shared" si="3"/>
        <v>0</v>
      </c>
    </row>
    <row r="37" spans="2:20" ht="31.5" thickBot="1">
      <c r="B37" s="82" t="s">
        <v>254</v>
      </c>
      <c r="C37" s="83" t="s">
        <v>255</v>
      </c>
      <c r="D37" s="83" t="s">
        <v>256</v>
      </c>
      <c r="E37" s="94"/>
      <c r="G37" s="147" t="s">
        <v>471</v>
      </c>
      <c r="H37" s="148">
        <v>1</v>
      </c>
      <c r="I37" s="148">
        <v>1</v>
      </c>
      <c r="J37" s="148">
        <v>1</v>
      </c>
      <c r="K37" s="148">
        <v>1</v>
      </c>
      <c r="L37" s="148">
        <v>1</v>
      </c>
      <c r="M37" s="148">
        <v>1</v>
      </c>
      <c r="N37" s="148">
        <v>1</v>
      </c>
      <c r="O37" s="148">
        <v>1</v>
      </c>
      <c r="P37" s="148">
        <v>1</v>
      </c>
      <c r="Q37" s="148">
        <v>1</v>
      </c>
      <c r="R37" s="148">
        <v>1</v>
      </c>
      <c r="S37" s="148">
        <v>1</v>
      </c>
      <c r="T37" s="151">
        <f t="shared" ref="T37" si="4">H37*E37+I37*E37+J37*E37+K37*E37+L37*E37+M37*E37+N37*E37+O37*E37+P37*E37+Q37*E37+R37*E37+S37*E37</f>
        <v>0</v>
      </c>
    </row>
    <row r="38" spans="2:20" ht="16" thickBot="1">
      <c r="B38" s="89" t="s">
        <v>257</v>
      </c>
    </row>
    <row r="39" spans="2:20" ht="31.5" thickBot="1">
      <c r="B39" s="86" t="s">
        <v>258</v>
      </c>
      <c r="C39" s="87" t="s">
        <v>259</v>
      </c>
      <c r="D39" s="87" t="s">
        <v>260</v>
      </c>
      <c r="E39" s="94"/>
      <c r="G39" s="147" t="s">
        <v>471</v>
      </c>
      <c r="H39" s="148">
        <v>1</v>
      </c>
      <c r="I39" s="155">
        <v>1</v>
      </c>
      <c r="J39" s="155">
        <v>1</v>
      </c>
      <c r="K39" s="155">
        <v>1</v>
      </c>
      <c r="L39" s="155">
        <v>1</v>
      </c>
      <c r="M39" s="155">
        <v>1</v>
      </c>
      <c r="N39" s="155">
        <v>1</v>
      </c>
      <c r="O39" s="155">
        <v>1</v>
      </c>
      <c r="P39" s="155">
        <v>1</v>
      </c>
      <c r="Q39" s="155">
        <v>1</v>
      </c>
      <c r="R39" s="155">
        <v>1</v>
      </c>
      <c r="S39" s="155">
        <v>1</v>
      </c>
      <c r="T39" s="151">
        <f>H39*E39+I39*E39+J39*E39+K39*E39+L39*E39+M39*E39+N39*E39+O39*E39+P39*E39+Q39*E39+R39*E39+S39*E39</f>
        <v>0</v>
      </c>
    </row>
    <row r="40" spans="2:20" ht="31.5" thickBot="1">
      <c r="B40" s="82" t="s">
        <v>261</v>
      </c>
      <c r="C40" s="83" t="s">
        <v>262</v>
      </c>
      <c r="D40" s="83" t="s">
        <v>263</v>
      </c>
      <c r="E40" s="94"/>
      <c r="G40" s="147" t="s">
        <v>471</v>
      </c>
      <c r="H40" s="148">
        <v>1</v>
      </c>
      <c r="I40" s="148">
        <v>1</v>
      </c>
      <c r="J40" s="148">
        <v>1</v>
      </c>
      <c r="K40" s="148">
        <v>1</v>
      </c>
      <c r="L40" s="148">
        <v>1</v>
      </c>
      <c r="M40" s="148">
        <v>1</v>
      </c>
      <c r="N40" s="148">
        <v>1</v>
      </c>
      <c r="O40" s="148">
        <v>1</v>
      </c>
      <c r="P40" s="148">
        <v>1</v>
      </c>
      <c r="Q40" s="148">
        <v>1</v>
      </c>
      <c r="R40" s="148">
        <v>1</v>
      </c>
      <c r="S40" s="148">
        <v>1</v>
      </c>
      <c r="T40" s="151">
        <f t="shared" ref="T40" si="5">H40*E40+I40*E40+J40*E40+K40*E40+L40*E40+M40*E40+N40*E40+O40*E40+P40*E40+Q40*E40+R40*E40+S40*E40</f>
        <v>0</v>
      </c>
    </row>
    <row r="41" spans="2:20" ht="31.5" thickBot="1">
      <c r="B41" s="82" t="s">
        <v>264</v>
      </c>
      <c r="C41" s="83" t="s">
        <v>265</v>
      </c>
      <c r="D41" s="83" t="s">
        <v>266</v>
      </c>
      <c r="E41" s="94"/>
      <c r="G41" s="147" t="s">
        <v>471</v>
      </c>
      <c r="H41" s="148">
        <v>1</v>
      </c>
      <c r="I41" s="148">
        <v>1</v>
      </c>
      <c r="J41" s="148">
        <v>1</v>
      </c>
      <c r="K41" s="148">
        <v>1</v>
      </c>
      <c r="L41" s="148">
        <v>1</v>
      </c>
      <c r="M41" s="148">
        <v>1</v>
      </c>
      <c r="N41" s="148">
        <v>1</v>
      </c>
      <c r="O41" s="148">
        <v>1</v>
      </c>
      <c r="P41" s="148">
        <v>1</v>
      </c>
      <c r="Q41" s="148">
        <v>1</v>
      </c>
      <c r="R41" s="148">
        <v>1</v>
      </c>
      <c r="S41" s="148">
        <v>1</v>
      </c>
      <c r="T41" s="151">
        <f t="shared" ref="T41:T42" si="6">H41*E41+I41*E41+J41*E41+K41*E41+L41*E41+M41*E41+N41*E41+O41*E41+P41*E41+Q41*E41+R41*E41+S41*E41</f>
        <v>0</v>
      </c>
    </row>
    <row r="42" spans="2:20" ht="31.5" thickBot="1">
      <c r="B42" s="82" t="s">
        <v>267</v>
      </c>
      <c r="C42" s="83" t="s">
        <v>268</v>
      </c>
      <c r="D42" s="83" t="s">
        <v>269</v>
      </c>
      <c r="E42" s="94"/>
      <c r="G42" s="147" t="s">
        <v>471</v>
      </c>
      <c r="H42" s="148">
        <v>1</v>
      </c>
      <c r="I42" s="148">
        <v>1</v>
      </c>
      <c r="J42" s="148">
        <v>1</v>
      </c>
      <c r="K42" s="148">
        <v>1</v>
      </c>
      <c r="L42" s="148">
        <v>1</v>
      </c>
      <c r="M42" s="148">
        <v>1</v>
      </c>
      <c r="N42" s="148">
        <v>1</v>
      </c>
      <c r="O42" s="148">
        <v>1</v>
      </c>
      <c r="P42" s="148">
        <v>1</v>
      </c>
      <c r="Q42" s="148">
        <v>1</v>
      </c>
      <c r="R42" s="148">
        <v>1</v>
      </c>
      <c r="S42" s="148">
        <v>1</v>
      </c>
      <c r="T42" s="151">
        <f t="shared" si="6"/>
        <v>0</v>
      </c>
    </row>
    <row r="43" spans="2:20">
      <c r="T43" s="152">
        <f>SUM(T32:T42)</f>
        <v>0</v>
      </c>
    </row>
    <row r="45" spans="2:20" ht="15">
      <c r="B45" s="9" t="s">
        <v>270</v>
      </c>
      <c r="C45" s="85"/>
      <c r="D45" s="85"/>
    </row>
    <row r="46" spans="2:20" ht="15" thickBot="1">
      <c r="B46" s="4" t="s">
        <v>193</v>
      </c>
      <c r="C46" s="78" t="s">
        <v>194</v>
      </c>
      <c r="D46" s="78" t="s">
        <v>1</v>
      </c>
      <c r="E46" s="12" t="s">
        <v>480</v>
      </c>
      <c r="G46" s="144"/>
      <c r="H46" s="167" t="s">
        <v>470</v>
      </c>
      <c r="I46" s="167"/>
      <c r="J46" s="167"/>
      <c r="K46" s="167"/>
      <c r="L46" s="167"/>
      <c r="M46" s="167"/>
      <c r="N46" s="167"/>
      <c r="O46" s="167"/>
      <c r="P46" s="167"/>
      <c r="Q46" s="167"/>
      <c r="R46" s="167"/>
      <c r="S46" s="167"/>
      <c r="T46" s="12" t="s">
        <v>477</v>
      </c>
    </row>
    <row r="47" spans="2:20" ht="16" thickBot="1">
      <c r="B47" s="91" t="s">
        <v>271</v>
      </c>
      <c r="G47" s="137" t="s">
        <v>15</v>
      </c>
      <c r="H47" s="145">
        <v>1</v>
      </c>
      <c r="I47" s="146">
        <v>2</v>
      </c>
      <c r="J47" s="146">
        <v>3</v>
      </c>
      <c r="K47" s="146">
        <v>4</v>
      </c>
      <c r="L47" s="146">
        <v>5</v>
      </c>
      <c r="M47" s="146">
        <v>6</v>
      </c>
      <c r="N47" s="146">
        <v>7</v>
      </c>
      <c r="O47" s="146">
        <v>8</v>
      </c>
      <c r="P47" s="146">
        <v>9</v>
      </c>
      <c r="Q47" s="146">
        <v>10</v>
      </c>
      <c r="R47" s="146">
        <v>11</v>
      </c>
      <c r="S47" s="146">
        <v>12</v>
      </c>
      <c r="T47" s="146"/>
    </row>
    <row r="48" spans="2:20" ht="47" thickBot="1">
      <c r="B48" s="86" t="s">
        <v>272</v>
      </c>
      <c r="C48" s="87" t="s">
        <v>273</v>
      </c>
      <c r="D48" s="87" t="s">
        <v>274</v>
      </c>
      <c r="E48" s="94"/>
      <c r="G48" s="147" t="s">
        <v>471</v>
      </c>
      <c r="H48" s="148">
        <v>1</v>
      </c>
      <c r="I48" s="148">
        <v>1</v>
      </c>
      <c r="J48" s="148">
        <v>1</v>
      </c>
      <c r="K48" s="148">
        <v>1</v>
      </c>
      <c r="L48" s="148">
        <v>1</v>
      </c>
      <c r="M48" s="148">
        <v>1</v>
      </c>
      <c r="N48" s="148">
        <v>1</v>
      </c>
      <c r="O48" s="148">
        <v>1</v>
      </c>
      <c r="P48" s="148">
        <v>1</v>
      </c>
      <c r="Q48" s="148">
        <v>1</v>
      </c>
      <c r="R48" s="148">
        <v>1</v>
      </c>
      <c r="S48" s="148">
        <v>1</v>
      </c>
      <c r="T48" s="151">
        <f>H48*E48+I48*E48+J48*E48+K48*E48+L48*E48+M48*E48+N48*E48+O48*E48+P48*E48+Q48*E48+R48*E48+S48*E48</f>
        <v>0</v>
      </c>
    </row>
    <row r="49" spans="2:20" ht="31.5" thickBot="1">
      <c r="B49" s="82" t="s">
        <v>275</v>
      </c>
      <c r="C49" s="83" t="s">
        <v>276</v>
      </c>
      <c r="D49" s="83" t="s">
        <v>277</v>
      </c>
      <c r="E49" s="94"/>
      <c r="G49" s="147" t="s">
        <v>471</v>
      </c>
      <c r="H49" s="148">
        <v>1</v>
      </c>
      <c r="I49" s="148">
        <v>1</v>
      </c>
      <c r="J49" s="148">
        <v>1</v>
      </c>
      <c r="K49" s="148">
        <v>1</v>
      </c>
      <c r="L49" s="148">
        <v>1</v>
      </c>
      <c r="M49" s="148">
        <v>1</v>
      </c>
      <c r="N49" s="148">
        <v>1</v>
      </c>
      <c r="O49" s="148">
        <v>1</v>
      </c>
      <c r="P49" s="148">
        <v>1</v>
      </c>
      <c r="Q49" s="148">
        <v>1</v>
      </c>
      <c r="R49" s="148">
        <v>1</v>
      </c>
      <c r="S49" s="148">
        <v>1</v>
      </c>
      <c r="T49" s="151">
        <f t="shared" ref="T49:T58" si="7">H49*E49+I49*E49+J49*E49+K49*E49+L49*E49+M49*E49+N49*E49+O49*E49+P49*E49+Q49*E49+R49*E49+S49*E49</f>
        <v>0</v>
      </c>
    </row>
    <row r="50" spans="2:20" ht="31.5" thickBot="1">
      <c r="B50" s="82" t="s">
        <v>278</v>
      </c>
      <c r="C50" s="83" t="s">
        <v>279</v>
      </c>
      <c r="D50" s="83" t="s">
        <v>280</v>
      </c>
      <c r="E50" s="94"/>
      <c r="G50" s="147" t="s">
        <v>471</v>
      </c>
      <c r="H50" s="148">
        <v>1</v>
      </c>
      <c r="I50" s="148">
        <v>1</v>
      </c>
      <c r="J50" s="148">
        <v>1</v>
      </c>
      <c r="K50" s="148">
        <v>1</v>
      </c>
      <c r="L50" s="148">
        <v>1</v>
      </c>
      <c r="M50" s="148">
        <v>1</v>
      </c>
      <c r="N50" s="148">
        <v>1</v>
      </c>
      <c r="O50" s="148">
        <v>1</v>
      </c>
      <c r="P50" s="148">
        <v>1</v>
      </c>
      <c r="Q50" s="148">
        <v>1</v>
      </c>
      <c r="R50" s="148">
        <v>1</v>
      </c>
      <c r="S50" s="148">
        <v>1</v>
      </c>
      <c r="T50" s="151">
        <f t="shared" si="7"/>
        <v>0</v>
      </c>
    </row>
    <row r="51" spans="2:20" ht="31.5" thickBot="1">
      <c r="B51" s="82" t="s">
        <v>281</v>
      </c>
      <c r="C51" s="83" t="s">
        <v>282</v>
      </c>
      <c r="D51" s="83" t="s">
        <v>283</v>
      </c>
      <c r="E51" s="94"/>
      <c r="G51" s="147" t="s">
        <v>471</v>
      </c>
      <c r="H51" s="148">
        <v>1</v>
      </c>
      <c r="I51" s="148">
        <v>1</v>
      </c>
      <c r="J51" s="148">
        <v>1</v>
      </c>
      <c r="K51" s="148">
        <v>1</v>
      </c>
      <c r="L51" s="148">
        <v>1</v>
      </c>
      <c r="M51" s="148">
        <v>1</v>
      </c>
      <c r="N51" s="148">
        <v>1</v>
      </c>
      <c r="O51" s="148">
        <v>1</v>
      </c>
      <c r="P51" s="148">
        <v>1</v>
      </c>
      <c r="Q51" s="148">
        <v>1</v>
      </c>
      <c r="R51" s="148">
        <v>1</v>
      </c>
      <c r="S51" s="148">
        <v>1</v>
      </c>
      <c r="T51" s="151">
        <f t="shared" si="7"/>
        <v>0</v>
      </c>
    </row>
    <row r="52" spans="2:20" ht="16" thickBot="1">
      <c r="B52" s="91" t="s">
        <v>284</v>
      </c>
      <c r="T52" s="2"/>
    </row>
    <row r="53" spans="2:20" ht="62.5" thickBot="1">
      <c r="B53" s="86" t="s">
        <v>285</v>
      </c>
      <c r="C53" s="87" t="s">
        <v>286</v>
      </c>
      <c r="D53" s="87" t="s">
        <v>287</v>
      </c>
      <c r="E53" s="94"/>
      <c r="G53" s="147" t="s">
        <v>471</v>
      </c>
      <c r="H53" s="148">
        <v>1</v>
      </c>
      <c r="I53" s="148">
        <v>1</v>
      </c>
      <c r="J53" s="148">
        <v>1</v>
      </c>
      <c r="K53" s="148">
        <v>1</v>
      </c>
      <c r="L53" s="148">
        <v>1</v>
      </c>
      <c r="M53" s="148">
        <v>1</v>
      </c>
      <c r="N53" s="148">
        <v>1</v>
      </c>
      <c r="O53" s="148">
        <v>1</v>
      </c>
      <c r="P53" s="148">
        <v>1</v>
      </c>
      <c r="Q53" s="148">
        <v>1</v>
      </c>
      <c r="R53" s="148">
        <v>1</v>
      </c>
      <c r="S53" s="148">
        <v>1</v>
      </c>
      <c r="T53" s="151">
        <f t="shared" si="7"/>
        <v>0</v>
      </c>
    </row>
    <row r="54" spans="2:20" ht="31.5" thickBot="1">
      <c r="B54" s="82" t="s">
        <v>288</v>
      </c>
      <c r="C54" s="83" t="s">
        <v>289</v>
      </c>
      <c r="D54" s="83" t="s">
        <v>290</v>
      </c>
      <c r="E54" s="94"/>
      <c r="G54" s="147" t="s">
        <v>471</v>
      </c>
      <c r="H54" s="148">
        <v>1</v>
      </c>
      <c r="I54" s="148">
        <v>1</v>
      </c>
      <c r="J54" s="148">
        <v>1</v>
      </c>
      <c r="K54" s="148">
        <v>1</v>
      </c>
      <c r="L54" s="148">
        <v>1</v>
      </c>
      <c r="M54" s="148">
        <v>1</v>
      </c>
      <c r="N54" s="148">
        <v>1</v>
      </c>
      <c r="O54" s="148">
        <v>1</v>
      </c>
      <c r="P54" s="148">
        <v>1</v>
      </c>
      <c r="Q54" s="148">
        <v>1</v>
      </c>
      <c r="R54" s="148">
        <v>1</v>
      </c>
      <c r="S54" s="148">
        <v>1</v>
      </c>
      <c r="T54" s="151">
        <f t="shared" si="7"/>
        <v>0</v>
      </c>
    </row>
    <row r="55" spans="2:20" ht="31.5" thickBot="1">
      <c r="B55" s="82" t="s">
        <v>291</v>
      </c>
      <c r="C55" s="83" t="s">
        <v>292</v>
      </c>
      <c r="D55" s="83" t="s">
        <v>293</v>
      </c>
      <c r="E55" s="94"/>
      <c r="G55" s="147" t="s">
        <v>471</v>
      </c>
      <c r="H55" s="148">
        <v>1</v>
      </c>
      <c r="I55" s="148">
        <v>1</v>
      </c>
      <c r="J55" s="148">
        <v>1</v>
      </c>
      <c r="K55" s="148">
        <v>1</v>
      </c>
      <c r="L55" s="148">
        <v>1</v>
      </c>
      <c r="M55" s="148">
        <v>1</v>
      </c>
      <c r="N55" s="148">
        <v>1</v>
      </c>
      <c r="O55" s="148">
        <v>1</v>
      </c>
      <c r="P55" s="148">
        <v>1</v>
      </c>
      <c r="Q55" s="148">
        <v>1</v>
      </c>
      <c r="R55" s="148">
        <v>1</v>
      </c>
      <c r="S55" s="148">
        <v>1</v>
      </c>
      <c r="T55" s="151">
        <f t="shared" si="7"/>
        <v>0</v>
      </c>
    </row>
    <row r="56" spans="2:20" ht="31.5" thickBot="1">
      <c r="B56" s="82" t="s">
        <v>294</v>
      </c>
      <c r="C56" s="83" t="s">
        <v>295</v>
      </c>
      <c r="D56" s="83" t="s">
        <v>296</v>
      </c>
      <c r="E56" s="94"/>
      <c r="G56" s="147" t="s">
        <v>471</v>
      </c>
      <c r="H56" s="148">
        <v>1</v>
      </c>
      <c r="I56" s="148">
        <v>1</v>
      </c>
      <c r="J56" s="148">
        <v>1</v>
      </c>
      <c r="K56" s="148">
        <v>1</v>
      </c>
      <c r="L56" s="148">
        <v>1</v>
      </c>
      <c r="M56" s="148">
        <v>1</v>
      </c>
      <c r="N56" s="148">
        <v>1</v>
      </c>
      <c r="O56" s="148">
        <v>1</v>
      </c>
      <c r="P56" s="148">
        <v>1</v>
      </c>
      <c r="Q56" s="148">
        <v>1</v>
      </c>
      <c r="R56" s="148">
        <v>1</v>
      </c>
      <c r="S56" s="148">
        <v>1</v>
      </c>
      <c r="T56" s="151">
        <f t="shared" si="7"/>
        <v>0</v>
      </c>
    </row>
    <row r="57" spans="2:20" ht="31.5" thickBot="1">
      <c r="B57" s="82" t="s">
        <v>297</v>
      </c>
      <c r="C57" s="83" t="s">
        <v>298</v>
      </c>
      <c r="D57" s="83" t="s">
        <v>299</v>
      </c>
      <c r="E57" s="94"/>
      <c r="G57" s="147" t="s">
        <v>471</v>
      </c>
      <c r="H57" s="148">
        <v>1</v>
      </c>
      <c r="I57" s="148">
        <v>1</v>
      </c>
      <c r="J57" s="148">
        <v>1</v>
      </c>
      <c r="K57" s="148">
        <v>1</v>
      </c>
      <c r="L57" s="148">
        <v>1</v>
      </c>
      <c r="M57" s="148">
        <v>1</v>
      </c>
      <c r="N57" s="148">
        <v>1</v>
      </c>
      <c r="O57" s="148">
        <v>1</v>
      </c>
      <c r="P57" s="148">
        <v>1</v>
      </c>
      <c r="Q57" s="148">
        <v>1</v>
      </c>
      <c r="R57" s="148">
        <v>1</v>
      </c>
      <c r="S57" s="148">
        <v>1</v>
      </c>
      <c r="T57" s="151">
        <f t="shared" si="7"/>
        <v>0</v>
      </c>
    </row>
    <row r="58" spans="2:20" ht="31.5" thickBot="1">
      <c r="B58" s="82" t="s">
        <v>300</v>
      </c>
      <c r="C58" s="83" t="s">
        <v>301</v>
      </c>
      <c r="D58" s="83" t="s">
        <v>302</v>
      </c>
      <c r="E58" s="94"/>
      <c r="G58" s="147" t="s">
        <v>471</v>
      </c>
      <c r="H58" s="148">
        <v>1</v>
      </c>
      <c r="I58" s="148">
        <v>1</v>
      </c>
      <c r="J58" s="148">
        <v>1</v>
      </c>
      <c r="K58" s="148">
        <v>1</v>
      </c>
      <c r="L58" s="148">
        <v>1</v>
      </c>
      <c r="M58" s="148">
        <v>1</v>
      </c>
      <c r="N58" s="148">
        <v>1</v>
      </c>
      <c r="O58" s="148">
        <v>1</v>
      </c>
      <c r="P58" s="148">
        <v>1</v>
      </c>
      <c r="Q58" s="148">
        <v>1</v>
      </c>
      <c r="R58" s="148">
        <v>1</v>
      </c>
      <c r="S58" s="148">
        <v>1</v>
      </c>
      <c r="T58" s="151">
        <f t="shared" si="7"/>
        <v>0</v>
      </c>
    </row>
    <row r="59" spans="2:20">
      <c r="T59" s="152">
        <f>SUM(T48:T58)</f>
        <v>0</v>
      </c>
    </row>
    <row r="61" spans="2:20" ht="15">
      <c r="B61" s="9" t="s">
        <v>303</v>
      </c>
      <c r="C61" s="85"/>
      <c r="D61" s="85"/>
    </row>
    <row r="62" spans="2:20" ht="15" thickBot="1">
      <c r="B62" s="4" t="s">
        <v>193</v>
      </c>
      <c r="C62" s="78" t="s">
        <v>194</v>
      </c>
      <c r="D62" s="78" t="s">
        <v>1</v>
      </c>
      <c r="E62" s="12" t="s">
        <v>480</v>
      </c>
      <c r="G62" s="144"/>
      <c r="H62" s="167" t="s">
        <v>470</v>
      </c>
      <c r="I62" s="167"/>
      <c r="J62" s="167"/>
      <c r="K62" s="167"/>
      <c r="L62" s="167"/>
      <c r="M62" s="167"/>
      <c r="N62" s="167"/>
      <c r="O62" s="167"/>
      <c r="P62" s="167"/>
      <c r="Q62" s="167"/>
      <c r="R62" s="167"/>
      <c r="S62" s="167"/>
      <c r="T62" s="12" t="s">
        <v>477</v>
      </c>
    </row>
    <row r="63" spans="2:20" ht="16" thickBot="1">
      <c r="B63" s="91" t="s">
        <v>304</v>
      </c>
      <c r="G63" s="137" t="s">
        <v>15</v>
      </c>
      <c r="H63" s="145">
        <v>1</v>
      </c>
      <c r="I63" s="146">
        <v>2</v>
      </c>
      <c r="J63" s="146">
        <v>3</v>
      </c>
      <c r="K63" s="146">
        <v>4</v>
      </c>
      <c r="L63" s="146">
        <v>5</v>
      </c>
      <c r="M63" s="146">
        <v>6</v>
      </c>
      <c r="N63" s="146">
        <v>7</v>
      </c>
      <c r="O63" s="146">
        <v>8</v>
      </c>
      <c r="P63" s="146">
        <v>9</v>
      </c>
      <c r="Q63" s="146">
        <v>10</v>
      </c>
      <c r="R63" s="146">
        <v>11</v>
      </c>
      <c r="S63" s="146">
        <v>12</v>
      </c>
      <c r="T63" s="146"/>
    </row>
    <row r="64" spans="2:20" ht="16" thickBot="1">
      <c r="B64" s="86" t="s">
        <v>305</v>
      </c>
      <c r="C64" s="87" t="s">
        <v>306</v>
      </c>
      <c r="D64" s="87" t="s">
        <v>307</v>
      </c>
      <c r="E64" s="94"/>
      <c r="G64" s="147" t="s">
        <v>471</v>
      </c>
      <c r="H64" s="148">
        <v>1</v>
      </c>
      <c r="I64" s="148">
        <v>1</v>
      </c>
      <c r="J64" s="148">
        <v>1</v>
      </c>
      <c r="K64" s="148">
        <v>1</v>
      </c>
      <c r="L64" s="148">
        <v>1</v>
      </c>
      <c r="M64" s="148">
        <v>1</v>
      </c>
      <c r="N64" s="148">
        <v>1</v>
      </c>
      <c r="O64" s="148">
        <v>1</v>
      </c>
      <c r="P64" s="148">
        <v>1</v>
      </c>
      <c r="Q64" s="148">
        <v>1</v>
      </c>
      <c r="R64" s="148">
        <v>1</v>
      </c>
      <c r="S64" s="148">
        <v>1</v>
      </c>
      <c r="T64" s="151">
        <f>H64*E64+I64*E64+J64*E64+K64*E64+L64*E64+M64*E64+N64*E64+O64*E64+P64*E64+Q64*E64+R64*E64+S64*E64</f>
        <v>0</v>
      </c>
    </row>
    <row r="65" spans="2:20" ht="62.5" thickBot="1">
      <c r="B65" s="82" t="s">
        <v>308</v>
      </c>
      <c r="C65" s="83" t="s">
        <v>309</v>
      </c>
      <c r="D65" s="83" t="s">
        <v>310</v>
      </c>
      <c r="E65" s="94"/>
      <c r="G65" s="147" t="s">
        <v>471</v>
      </c>
      <c r="H65" s="148">
        <v>1</v>
      </c>
      <c r="I65" s="148">
        <v>1</v>
      </c>
      <c r="J65" s="148">
        <v>1</v>
      </c>
      <c r="K65" s="148">
        <v>1</v>
      </c>
      <c r="L65" s="148">
        <v>1</v>
      </c>
      <c r="M65" s="148">
        <v>1</v>
      </c>
      <c r="N65" s="148">
        <v>1</v>
      </c>
      <c r="O65" s="148">
        <v>1</v>
      </c>
      <c r="P65" s="148">
        <v>1</v>
      </c>
      <c r="Q65" s="148">
        <v>1</v>
      </c>
      <c r="R65" s="148">
        <v>1</v>
      </c>
      <c r="S65" s="148">
        <v>1</v>
      </c>
      <c r="T65" s="151">
        <f t="shared" ref="T65:T74" si="8">H65*E65+I65*E65+J65*E65+K65*E65+L65*E65+M65*E65+N65*E65+O65*E65+P65*E65+Q65*E65+R65*E65+S65*E65</f>
        <v>0</v>
      </c>
    </row>
    <row r="66" spans="2:20" ht="31.5" thickBot="1">
      <c r="B66" s="82" t="s">
        <v>311</v>
      </c>
      <c r="C66" s="83" t="s">
        <v>312</v>
      </c>
      <c r="D66" s="83" t="s">
        <v>313</v>
      </c>
      <c r="E66" s="94"/>
      <c r="G66" s="147" t="s">
        <v>471</v>
      </c>
      <c r="H66" s="148">
        <v>1</v>
      </c>
      <c r="I66" s="148">
        <v>1</v>
      </c>
      <c r="J66" s="148">
        <v>1</v>
      </c>
      <c r="K66" s="148">
        <v>1</v>
      </c>
      <c r="L66" s="148">
        <v>1</v>
      </c>
      <c r="M66" s="148">
        <v>1</v>
      </c>
      <c r="N66" s="148">
        <v>1</v>
      </c>
      <c r="O66" s="148">
        <v>1</v>
      </c>
      <c r="P66" s="148">
        <v>1</v>
      </c>
      <c r="Q66" s="148">
        <v>1</v>
      </c>
      <c r="R66" s="148">
        <v>1</v>
      </c>
      <c r="S66" s="148">
        <v>1</v>
      </c>
      <c r="T66" s="151">
        <f t="shared" si="8"/>
        <v>0</v>
      </c>
    </row>
    <row r="67" spans="2:20" ht="16" thickBot="1">
      <c r="B67" s="91" t="s">
        <v>127</v>
      </c>
      <c r="E67" s="94"/>
      <c r="G67" s="147" t="s">
        <v>471</v>
      </c>
      <c r="H67" s="148">
        <v>1</v>
      </c>
      <c r="I67" s="148">
        <v>1</v>
      </c>
      <c r="J67" s="148">
        <v>1</v>
      </c>
      <c r="K67" s="148">
        <v>1</v>
      </c>
      <c r="L67" s="148">
        <v>1</v>
      </c>
      <c r="M67" s="148">
        <v>1</v>
      </c>
      <c r="N67" s="148">
        <v>1</v>
      </c>
      <c r="O67" s="148">
        <v>1</v>
      </c>
      <c r="P67" s="148">
        <v>1</v>
      </c>
      <c r="Q67" s="148">
        <v>1</v>
      </c>
      <c r="R67" s="148">
        <v>1</v>
      </c>
      <c r="S67" s="148">
        <v>1</v>
      </c>
      <c r="T67" s="151">
        <f t="shared" si="8"/>
        <v>0</v>
      </c>
    </row>
    <row r="68" spans="2:20" ht="16" thickBot="1">
      <c r="B68" s="86" t="s">
        <v>314</v>
      </c>
      <c r="C68" s="87" t="s">
        <v>315</v>
      </c>
      <c r="D68" s="87" t="s">
        <v>316</v>
      </c>
      <c r="E68" s="94"/>
      <c r="G68" s="147" t="s">
        <v>471</v>
      </c>
      <c r="H68" s="148">
        <v>1</v>
      </c>
      <c r="I68" s="148">
        <v>1</v>
      </c>
      <c r="J68" s="148">
        <v>1</v>
      </c>
      <c r="K68" s="148">
        <v>1</v>
      </c>
      <c r="L68" s="148">
        <v>1</v>
      </c>
      <c r="M68" s="148">
        <v>1</v>
      </c>
      <c r="N68" s="148">
        <v>1</v>
      </c>
      <c r="O68" s="148">
        <v>1</v>
      </c>
      <c r="P68" s="148">
        <v>1</v>
      </c>
      <c r="Q68" s="148">
        <v>1</v>
      </c>
      <c r="R68" s="148">
        <v>1</v>
      </c>
      <c r="S68" s="148">
        <v>1</v>
      </c>
      <c r="T68" s="151">
        <f t="shared" si="8"/>
        <v>0</v>
      </c>
    </row>
    <row r="69" spans="2:20" ht="62.5" thickBot="1">
      <c r="B69" s="82" t="s">
        <v>317</v>
      </c>
      <c r="C69" s="83" t="s">
        <v>318</v>
      </c>
      <c r="D69" s="83" t="s">
        <v>319</v>
      </c>
      <c r="E69" s="94"/>
      <c r="G69" s="147" t="s">
        <v>471</v>
      </c>
      <c r="H69" s="148">
        <v>1</v>
      </c>
      <c r="I69" s="148">
        <v>1</v>
      </c>
      <c r="J69" s="148">
        <v>1</v>
      </c>
      <c r="K69" s="148">
        <v>1</v>
      </c>
      <c r="L69" s="148">
        <v>1</v>
      </c>
      <c r="M69" s="148">
        <v>1</v>
      </c>
      <c r="N69" s="148">
        <v>1</v>
      </c>
      <c r="O69" s="148">
        <v>1</v>
      </c>
      <c r="P69" s="148">
        <v>1</v>
      </c>
      <c r="Q69" s="148">
        <v>1</v>
      </c>
      <c r="R69" s="148">
        <v>1</v>
      </c>
      <c r="S69" s="148">
        <v>1</v>
      </c>
      <c r="T69" s="151">
        <f t="shared" si="8"/>
        <v>0</v>
      </c>
    </row>
    <row r="70" spans="2:20" ht="31.5" thickBot="1">
      <c r="B70" s="82" t="s">
        <v>320</v>
      </c>
      <c r="C70" s="83" t="s">
        <v>321</v>
      </c>
      <c r="D70" s="83" t="s">
        <v>322</v>
      </c>
      <c r="E70" s="94"/>
      <c r="G70" s="147" t="s">
        <v>471</v>
      </c>
      <c r="H70" s="148">
        <v>1</v>
      </c>
      <c r="I70" s="148">
        <v>1</v>
      </c>
      <c r="J70" s="148">
        <v>1</v>
      </c>
      <c r="K70" s="148">
        <v>1</v>
      </c>
      <c r="L70" s="148">
        <v>1</v>
      </c>
      <c r="M70" s="148">
        <v>1</v>
      </c>
      <c r="N70" s="148">
        <v>1</v>
      </c>
      <c r="O70" s="148">
        <v>1</v>
      </c>
      <c r="P70" s="148">
        <v>1</v>
      </c>
      <c r="Q70" s="148">
        <v>1</v>
      </c>
      <c r="R70" s="148">
        <v>1</v>
      </c>
      <c r="S70" s="148">
        <v>1</v>
      </c>
      <c r="T70" s="151">
        <f t="shared" si="8"/>
        <v>0</v>
      </c>
    </row>
    <row r="71" spans="2:20" ht="16" thickBot="1">
      <c r="B71" s="91" t="s">
        <v>323</v>
      </c>
      <c r="T71" s="2"/>
    </row>
    <row r="72" spans="2:20" ht="16" thickBot="1">
      <c r="B72" s="86" t="s">
        <v>324</v>
      </c>
      <c r="C72" s="87" t="s">
        <v>325</v>
      </c>
      <c r="D72" s="87" t="s">
        <v>326</v>
      </c>
      <c r="E72" s="94"/>
      <c r="G72" s="147" t="s">
        <v>471</v>
      </c>
      <c r="H72" s="148">
        <v>1</v>
      </c>
      <c r="I72" s="148">
        <v>1</v>
      </c>
      <c r="J72" s="148">
        <v>1</v>
      </c>
      <c r="K72" s="148">
        <v>1</v>
      </c>
      <c r="L72" s="148">
        <v>1</v>
      </c>
      <c r="M72" s="148">
        <v>1</v>
      </c>
      <c r="N72" s="148">
        <v>1</v>
      </c>
      <c r="O72" s="148">
        <v>1</v>
      </c>
      <c r="P72" s="148">
        <v>1</v>
      </c>
      <c r="Q72" s="148">
        <v>1</v>
      </c>
      <c r="R72" s="148">
        <v>1</v>
      </c>
      <c r="S72" s="148">
        <v>1</v>
      </c>
      <c r="T72" s="151">
        <f t="shared" si="8"/>
        <v>0</v>
      </c>
    </row>
    <row r="73" spans="2:20" ht="62.5" thickBot="1">
      <c r="B73" s="82" t="s">
        <v>327</v>
      </c>
      <c r="C73" s="83" t="s">
        <v>328</v>
      </c>
      <c r="D73" s="83" t="s">
        <v>329</v>
      </c>
      <c r="E73" s="94"/>
      <c r="G73" s="147" t="s">
        <v>471</v>
      </c>
      <c r="H73" s="148">
        <v>1</v>
      </c>
      <c r="I73" s="148">
        <v>1</v>
      </c>
      <c r="J73" s="148">
        <v>1</v>
      </c>
      <c r="K73" s="148">
        <v>1</v>
      </c>
      <c r="L73" s="148">
        <v>1</v>
      </c>
      <c r="M73" s="148">
        <v>1</v>
      </c>
      <c r="N73" s="148">
        <v>1</v>
      </c>
      <c r="O73" s="148">
        <v>1</v>
      </c>
      <c r="P73" s="148">
        <v>1</v>
      </c>
      <c r="Q73" s="148">
        <v>1</v>
      </c>
      <c r="R73" s="148">
        <v>1</v>
      </c>
      <c r="S73" s="148">
        <v>1</v>
      </c>
      <c r="T73" s="151">
        <f t="shared" si="8"/>
        <v>0</v>
      </c>
    </row>
    <row r="74" spans="2:20" ht="31.5" thickBot="1">
      <c r="B74" s="82" t="s">
        <v>330</v>
      </c>
      <c r="C74" s="83" t="s">
        <v>331</v>
      </c>
      <c r="D74" s="83" t="s">
        <v>332</v>
      </c>
      <c r="E74" s="94"/>
      <c r="G74" s="147" t="s">
        <v>471</v>
      </c>
      <c r="H74" s="148">
        <v>1</v>
      </c>
      <c r="I74" s="148">
        <v>1</v>
      </c>
      <c r="J74" s="148">
        <v>1</v>
      </c>
      <c r="K74" s="148">
        <v>1</v>
      </c>
      <c r="L74" s="148">
        <v>1</v>
      </c>
      <c r="M74" s="148">
        <v>1</v>
      </c>
      <c r="N74" s="148">
        <v>1</v>
      </c>
      <c r="O74" s="148">
        <v>1</v>
      </c>
      <c r="P74" s="148">
        <v>1</v>
      </c>
      <c r="Q74" s="148">
        <v>1</v>
      </c>
      <c r="R74" s="148">
        <v>1</v>
      </c>
      <c r="S74" s="148">
        <v>1</v>
      </c>
      <c r="T74" s="151">
        <f t="shared" si="8"/>
        <v>0</v>
      </c>
    </row>
    <row r="75" spans="2:20">
      <c r="S75" s="150"/>
      <c r="T75" s="152">
        <f>SUM(T64:T74)</f>
        <v>0</v>
      </c>
    </row>
    <row r="77" spans="2:20" ht="15">
      <c r="B77" s="9" t="s">
        <v>303</v>
      </c>
      <c r="C77" s="85"/>
      <c r="D77" s="85"/>
    </row>
    <row r="78" spans="2:20" ht="15" thickBot="1">
      <c r="B78" s="4" t="s">
        <v>193</v>
      </c>
      <c r="C78" s="78" t="s">
        <v>194</v>
      </c>
      <c r="D78" s="78" t="s">
        <v>1</v>
      </c>
      <c r="E78" s="12" t="s">
        <v>480</v>
      </c>
      <c r="G78" s="144"/>
      <c r="H78" s="167" t="s">
        <v>470</v>
      </c>
      <c r="I78" s="167"/>
      <c r="J78" s="167"/>
      <c r="K78" s="167"/>
      <c r="L78" s="167"/>
      <c r="M78" s="167"/>
      <c r="N78" s="167"/>
      <c r="O78" s="167"/>
      <c r="P78" s="167"/>
      <c r="Q78" s="167"/>
      <c r="R78" s="167"/>
      <c r="S78" s="167"/>
      <c r="T78" s="12" t="s">
        <v>477</v>
      </c>
    </row>
    <row r="79" spans="2:20" ht="16" thickBot="1">
      <c r="B79" s="92" t="s">
        <v>333</v>
      </c>
      <c r="G79" s="137" t="s">
        <v>15</v>
      </c>
      <c r="H79" s="145">
        <v>1</v>
      </c>
      <c r="I79" s="146">
        <v>2</v>
      </c>
      <c r="J79" s="146">
        <v>3</v>
      </c>
      <c r="K79" s="146">
        <v>4</v>
      </c>
      <c r="L79" s="146">
        <v>5</v>
      </c>
      <c r="M79" s="146">
        <v>6</v>
      </c>
      <c r="N79" s="146">
        <v>7</v>
      </c>
      <c r="O79" s="146">
        <v>8</v>
      </c>
      <c r="P79" s="146">
        <v>9</v>
      </c>
      <c r="Q79" s="146">
        <v>10</v>
      </c>
      <c r="R79" s="146">
        <v>11</v>
      </c>
      <c r="S79" s="146">
        <v>12</v>
      </c>
      <c r="T79" s="148"/>
    </row>
    <row r="80" spans="2:20" ht="31.5" thickBot="1">
      <c r="B80" s="86" t="s">
        <v>334</v>
      </c>
      <c r="C80" s="87" t="s">
        <v>335</v>
      </c>
      <c r="D80" s="87" t="s">
        <v>336</v>
      </c>
      <c r="E80" s="94"/>
      <c r="G80" s="147" t="s">
        <v>471</v>
      </c>
      <c r="H80" s="148">
        <v>1</v>
      </c>
      <c r="I80" s="148">
        <v>1</v>
      </c>
      <c r="J80" s="148">
        <v>1</v>
      </c>
      <c r="K80" s="148">
        <v>1</v>
      </c>
      <c r="L80" s="148">
        <v>1</v>
      </c>
      <c r="M80" s="148">
        <v>1</v>
      </c>
      <c r="N80" s="148">
        <v>1</v>
      </c>
      <c r="O80" s="148">
        <v>1</v>
      </c>
      <c r="P80" s="148">
        <v>1</v>
      </c>
      <c r="Q80" s="148">
        <v>1</v>
      </c>
      <c r="R80" s="148">
        <v>1</v>
      </c>
      <c r="S80" s="148">
        <v>1</v>
      </c>
      <c r="T80" s="151">
        <f t="shared" ref="T80:T87" si="9">H80*E80+I80*E80+J80*E80+K80*E80+L80*E80+M80*E80+N80*E80+O80*E80+P80*E80+Q80*E80+R80*E80+S80*E80</f>
        <v>0</v>
      </c>
    </row>
    <row r="81" spans="2:20" ht="31.5" thickBot="1">
      <c r="B81" s="82" t="s">
        <v>337</v>
      </c>
      <c r="C81" s="83" t="s">
        <v>338</v>
      </c>
      <c r="D81" s="83" t="s">
        <v>339</v>
      </c>
      <c r="E81" s="94"/>
      <c r="G81" s="147" t="s">
        <v>471</v>
      </c>
      <c r="H81" s="148">
        <v>1</v>
      </c>
      <c r="I81" s="148">
        <v>1</v>
      </c>
      <c r="J81" s="148">
        <v>1</v>
      </c>
      <c r="K81" s="148">
        <v>1</v>
      </c>
      <c r="L81" s="148">
        <v>1</v>
      </c>
      <c r="M81" s="148">
        <v>1</v>
      </c>
      <c r="N81" s="148">
        <v>1</v>
      </c>
      <c r="O81" s="148">
        <v>1</v>
      </c>
      <c r="P81" s="148">
        <v>1</v>
      </c>
      <c r="Q81" s="148">
        <v>1</v>
      </c>
      <c r="R81" s="148">
        <v>1</v>
      </c>
      <c r="S81" s="148">
        <v>1</v>
      </c>
      <c r="T81" s="151">
        <f t="shared" si="9"/>
        <v>0</v>
      </c>
    </row>
    <row r="82" spans="2:20" ht="31.5" thickBot="1">
      <c r="B82" s="82" t="s">
        <v>340</v>
      </c>
      <c r="C82" s="83" t="s">
        <v>341</v>
      </c>
      <c r="D82" s="83" t="s">
        <v>342</v>
      </c>
      <c r="E82" s="94"/>
      <c r="G82" s="147" t="s">
        <v>471</v>
      </c>
      <c r="H82" s="148">
        <v>1</v>
      </c>
      <c r="I82" s="148">
        <v>1</v>
      </c>
      <c r="J82" s="148">
        <v>1</v>
      </c>
      <c r="K82" s="148">
        <v>1</v>
      </c>
      <c r="L82" s="148">
        <v>1</v>
      </c>
      <c r="M82" s="148">
        <v>1</v>
      </c>
      <c r="N82" s="148">
        <v>1</v>
      </c>
      <c r="O82" s="148">
        <v>1</v>
      </c>
      <c r="P82" s="148">
        <v>1</v>
      </c>
      <c r="Q82" s="148">
        <v>1</v>
      </c>
      <c r="R82" s="148">
        <v>1</v>
      </c>
      <c r="S82" s="148">
        <v>1</v>
      </c>
      <c r="T82" s="151">
        <f t="shared" si="9"/>
        <v>0</v>
      </c>
    </row>
    <row r="83" spans="2:20" ht="16" thickBot="1">
      <c r="B83" s="90" t="s">
        <v>399</v>
      </c>
      <c r="E83" s="94"/>
      <c r="G83" s="147" t="s">
        <v>471</v>
      </c>
      <c r="H83" s="148">
        <v>1</v>
      </c>
      <c r="I83" s="148">
        <v>1</v>
      </c>
      <c r="J83" s="148">
        <v>1</v>
      </c>
      <c r="K83" s="148">
        <v>1</v>
      </c>
      <c r="L83" s="148">
        <v>1</v>
      </c>
      <c r="M83" s="148">
        <v>1</v>
      </c>
      <c r="N83" s="148">
        <v>1</v>
      </c>
      <c r="O83" s="148">
        <v>1</v>
      </c>
      <c r="P83" s="148">
        <v>1</v>
      </c>
      <c r="Q83" s="148">
        <v>1</v>
      </c>
      <c r="R83" s="148">
        <v>1</v>
      </c>
      <c r="S83" s="148">
        <v>1</v>
      </c>
      <c r="T83" s="151">
        <f t="shared" si="9"/>
        <v>0</v>
      </c>
    </row>
    <row r="84" spans="2:20" ht="31.5" thickBot="1">
      <c r="B84" s="86" t="s">
        <v>343</v>
      </c>
      <c r="C84" s="87" t="s">
        <v>344</v>
      </c>
      <c r="D84" s="87" t="s">
        <v>345</v>
      </c>
      <c r="E84" s="94"/>
      <c r="G84" s="147" t="s">
        <v>471</v>
      </c>
      <c r="H84" s="148">
        <v>1</v>
      </c>
      <c r="I84" s="148">
        <v>1</v>
      </c>
      <c r="J84" s="148">
        <v>1</v>
      </c>
      <c r="K84" s="148">
        <v>1</v>
      </c>
      <c r="L84" s="148">
        <v>1</v>
      </c>
      <c r="M84" s="148">
        <v>1</v>
      </c>
      <c r="N84" s="148">
        <v>1</v>
      </c>
      <c r="O84" s="148">
        <v>1</v>
      </c>
      <c r="P84" s="148">
        <v>1</v>
      </c>
      <c r="Q84" s="148">
        <v>1</v>
      </c>
      <c r="R84" s="148">
        <v>1</v>
      </c>
      <c r="S84" s="148">
        <v>1</v>
      </c>
      <c r="T84" s="151">
        <f t="shared" si="9"/>
        <v>0</v>
      </c>
    </row>
    <row r="85" spans="2:20" ht="31.5" thickBot="1">
      <c r="B85" s="82" t="s">
        <v>346</v>
      </c>
      <c r="C85" s="83" t="s">
        <v>347</v>
      </c>
      <c r="D85" s="83" t="s">
        <v>348</v>
      </c>
      <c r="E85" s="94"/>
      <c r="G85" s="147" t="s">
        <v>471</v>
      </c>
      <c r="H85" s="148">
        <v>1</v>
      </c>
      <c r="I85" s="148">
        <v>1</v>
      </c>
      <c r="J85" s="148">
        <v>1</v>
      </c>
      <c r="K85" s="148">
        <v>1</v>
      </c>
      <c r="L85" s="148">
        <v>1</v>
      </c>
      <c r="M85" s="148">
        <v>1</v>
      </c>
      <c r="N85" s="148">
        <v>1</v>
      </c>
      <c r="O85" s="148">
        <v>1</v>
      </c>
      <c r="P85" s="148">
        <v>1</v>
      </c>
      <c r="Q85" s="148">
        <v>1</v>
      </c>
      <c r="R85" s="148">
        <v>1</v>
      </c>
      <c r="S85" s="148">
        <v>1</v>
      </c>
      <c r="T85" s="151">
        <f t="shared" si="9"/>
        <v>0</v>
      </c>
    </row>
    <row r="86" spans="2:20" ht="16" thickBot="1">
      <c r="B86" s="82" t="s">
        <v>346</v>
      </c>
      <c r="C86" s="83"/>
      <c r="D86" s="83" t="s">
        <v>349</v>
      </c>
      <c r="E86" s="94"/>
      <c r="G86" s="147" t="s">
        <v>471</v>
      </c>
      <c r="H86" s="148">
        <v>1</v>
      </c>
      <c r="I86" s="148">
        <v>1</v>
      </c>
      <c r="J86" s="148">
        <v>1</v>
      </c>
      <c r="K86" s="148">
        <v>1</v>
      </c>
      <c r="L86" s="148">
        <v>1</v>
      </c>
      <c r="M86" s="148">
        <v>1</v>
      </c>
      <c r="N86" s="148">
        <v>1</v>
      </c>
      <c r="O86" s="148">
        <v>1</v>
      </c>
      <c r="P86" s="148">
        <v>1</v>
      </c>
      <c r="Q86" s="148">
        <v>1</v>
      </c>
      <c r="R86" s="148">
        <v>1</v>
      </c>
      <c r="S86" s="148">
        <v>1</v>
      </c>
      <c r="T86" s="151">
        <f t="shared" si="9"/>
        <v>0</v>
      </c>
    </row>
    <row r="87" spans="2:20" ht="16" thickBot="1">
      <c r="B87" s="82" t="s">
        <v>350</v>
      </c>
      <c r="C87" s="83"/>
      <c r="D87" s="83" t="s">
        <v>351</v>
      </c>
      <c r="E87" s="94"/>
      <c r="G87" s="147" t="s">
        <v>471</v>
      </c>
      <c r="H87" s="148">
        <v>1</v>
      </c>
      <c r="I87" s="148">
        <v>1</v>
      </c>
      <c r="J87" s="148">
        <v>1</v>
      </c>
      <c r="K87" s="148">
        <v>1</v>
      </c>
      <c r="L87" s="148">
        <v>1</v>
      </c>
      <c r="M87" s="148">
        <v>1</v>
      </c>
      <c r="N87" s="148">
        <v>1</v>
      </c>
      <c r="O87" s="148">
        <v>1</v>
      </c>
      <c r="P87" s="148">
        <v>1</v>
      </c>
      <c r="Q87" s="148">
        <v>1</v>
      </c>
      <c r="R87" s="148">
        <v>1</v>
      </c>
      <c r="S87" s="148">
        <v>1</v>
      </c>
      <c r="T87" s="151">
        <f t="shared" si="9"/>
        <v>0</v>
      </c>
    </row>
    <row r="88" spans="2:20" ht="14.5">
      <c r="B88" s="77"/>
      <c r="C88"/>
      <c r="D88"/>
      <c r="T88" s="152">
        <f>SUM(T80:T87)</f>
        <v>0</v>
      </c>
    </row>
    <row r="89" spans="2:20" ht="14.5">
      <c r="B89" s="77"/>
      <c r="C89"/>
      <c r="D89"/>
    </row>
    <row r="90" spans="2:20" ht="15">
      <c r="B90" s="9" t="s">
        <v>352</v>
      </c>
      <c r="C90" s="85"/>
      <c r="D90" s="85"/>
    </row>
    <row r="91" spans="2:20" ht="15" thickBot="1">
      <c r="B91" s="4" t="s">
        <v>193</v>
      </c>
      <c r="C91" s="78" t="s">
        <v>194</v>
      </c>
      <c r="D91" s="78" t="s">
        <v>1</v>
      </c>
      <c r="E91" s="12" t="s">
        <v>480</v>
      </c>
      <c r="G91" s="144"/>
      <c r="H91" s="167" t="s">
        <v>470</v>
      </c>
      <c r="I91" s="167"/>
      <c r="J91" s="167"/>
      <c r="K91" s="167"/>
      <c r="L91" s="167"/>
      <c r="M91" s="167"/>
      <c r="N91" s="167"/>
      <c r="O91" s="167"/>
      <c r="P91" s="167"/>
      <c r="Q91" s="167"/>
      <c r="R91" s="167"/>
      <c r="S91" s="167"/>
      <c r="T91" s="12" t="s">
        <v>477</v>
      </c>
    </row>
    <row r="92" spans="2:20" ht="16" thickBot="1">
      <c r="B92" s="91" t="s">
        <v>353</v>
      </c>
      <c r="G92" s="137" t="s">
        <v>15</v>
      </c>
      <c r="H92" s="145">
        <v>1</v>
      </c>
      <c r="I92" s="146">
        <v>2</v>
      </c>
      <c r="J92" s="146">
        <v>3</v>
      </c>
      <c r="K92" s="146">
        <v>4</v>
      </c>
      <c r="L92" s="146">
        <v>5</v>
      </c>
      <c r="M92" s="146">
        <v>6</v>
      </c>
      <c r="N92" s="146">
        <v>7</v>
      </c>
      <c r="O92" s="146">
        <v>8</v>
      </c>
      <c r="P92" s="146">
        <v>9</v>
      </c>
      <c r="Q92" s="146">
        <v>10</v>
      </c>
      <c r="R92" s="146">
        <v>11</v>
      </c>
      <c r="S92" s="146">
        <v>12</v>
      </c>
      <c r="T92" s="146"/>
    </row>
    <row r="93" spans="2:20" ht="31.5" thickBot="1">
      <c r="B93" s="86" t="s">
        <v>354</v>
      </c>
      <c r="C93" s="87" t="s">
        <v>355</v>
      </c>
      <c r="D93" s="87" t="s">
        <v>356</v>
      </c>
      <c r="E93" s="94"/>
      <c r="G93" s="147" t="s">
        <v>471</v>
      </c>
      <c r="H93" s="148">
        <v>1</v>
      </c>
      <c r="I93" s="148">
        <v>1</v>
      </c>
      <c r="J93" s="148">
        <v>1</v>
      </c>
      <c r="K93" s="148">
        <v>1</v>
      </c>
      <c r="L93" s="148">
        <v>1</v>
      </c>
      <c r="M93" s="148">
        <v>1</v>
      </c>
      <c r="N93" s="148">
        <v>1</v>
      </c>
      <c r="O93" s="148">
        <v>1</v>
      </c>
      <c r="P93" s="148">
        <v>1</v>
      </c>
      <c r="Q93" s="148">
        <v>1</v>
      </c>
      <c r="R93" s="148">
        <v>1</v>
      </c>
      <c r="S93" s="148">
        <v>1</v>
      </c>
      <c r="T93" s="151">
        <f t="shared" ref="T93:T107" si="10">H93*E93+I93*E93+J93*E93+K93*E93+L93*E93+M93*E93+N93*E93+O93*E93+P93*E93+Q93*E93+R93*E93+S93*E93</f>
        <v>0</v>
      </c>
    </row>
    <row r="94" spans="2:20" ht="31.5" thickBot="1">
      <c r="B94" s="82" t="s">
        <v>357</v>
      </c>
      <c r="C94" s="83" t="s">
        <v>358</v>
      </c>
      <c r="D94" s="83" t="s">
        <v>359</v>
      </c>
      <c r="E94" s="94"/>
      <c r="G94" s="147" t="s">
        <v>471</v>
      </c>
      <c r="H94" s="148">
        <v>1</v>
      </c>
      <c r="I94" s="148">
        <v>1</v>
      </c>
      <c r="J94" s="148">
        <v>1</v>
      </c>
      <c r="K94" s="148">
        <v>1</v>
      </c>
      <c r="L94" s="148">
        <v>1</v>
      </c>
      <c r="M94" s="148">
        <v>1</v>
      </c>
      <c r="N94" s="148">
        <v>1</v>
      </c>
      <c r="O94" s="148">
        <v>1</v>
      </c>
      <c r="P94" s="148">
        <v>1</v>
      </c>
      <c r="Q94" s="148">
        <v>1</v>
      </c>
      <c r="R94" s="148">
        <v>1</v>
      </c>
      <c r="S94" s="148">
        <v>1</v>
      </c>
      <c r="T94" s="151">
        <f t="shared" si="10"/>
        <v>0</v>
      </c>
    </row>
    <row r="95" spans="2:20" ht="31.5" thickBot="1">
      <c r="B95" s="82" t="s">
        <v>360</v>
      </c>
      <c r="C95" s="83" t="s">
        <v>361</v>
      </c>
      <c r="D95" s="83" t="s">
        <v>362</v>
      </c>
      <c r="E95" s="94"/>
      <c r="G95" s="147" t="s">
        <v>471</v>
      </c>
      <c r="H95" s="148">
        <v>1</v>
      </c>
      <c r="I95" s="148">
        <v>1</v>
      </c>
      <c r="J95" s="148">
        <v>1</v>
      </c>
      <c r="K95" s="148">
        <v>1</v>
      </c>
      <c r="L95" s="148">
        <v>1</v>
      </c>
      <c r="M95" s="148">
        <v>1</v>
      </c>
      <c r="N95" s="148">
        <v>1</v>
      </c>
      <c r="O95" s="148">
        <v>1</v>
      </c>
      <c r="P95" s="148">
        <v>1</v>
      </c>
      <c r="Q95" s="148">
        <v>1</v>
      </c>
      <c r="R95" s="148">
        <v>1</v>
      </c>
      <c r="S95" s="148">
        <v>1</v>
      </c>
      <c r="T95" s="151">
        <f t="shared" si="10"/>
        <v>0</v>
      </c>
    </row>
    <row r="96" spans="2:20" ht="31.5" thickBot="1">
      <c r="B96" s="82" t="s">
        <v>363</v>
      </c>
      <c r="C96" s="83" t="s">
        <v>364</v>
      </c>
      <c r="D96" s="83" t="s">
        <v>365</v>
      </c>
      <c r="E96" s="94"/>
      <c r="G96" s="147" t="s">
        <v>471</v>
      </c>
      <c r="H96" s="148">
        <v>1</v>
      </c>
      <c r="I96" s="148">
        <v>1</v>
      </c>
      <c r="J96" s="148">
        <v>1</v>
      </c>
      <c r="K96" s="148">
        <v>1</v>
      </c>
      <c r="L96" s="148">
        <v>1</v>
      </c>
      <c r="M96" s="148">
        <v>1</v>
      </c>
      <c r="N96" s="148">
        <v>1</v>
      </c>
      <c r="O96" s="148">
        <v>1</v>
      </c>
      <c r="P96" s="148">
        <v>1</v>
      </c>
      <c r="Q96" s="148">
        <v>1</v>
      </c>
      <c r="R96" s="148">
        <v>1</v>
      </c>
      <c r="S96" s="148">
        <v>1</v>
      </c>
      <c r="T96" s="151">
        <f t="shared" si="10"/>
        <v>0</v>
      </c>
    </row>
    <row r="97" spans="2:20" ht="31.5" thickBot="1">
      <c r="B97" s="82" t="s">
        <v>366</v>
      </c>
      <c r="C97" s="83" t="s">
        <v>367</v>
      </c>
      <c r="D97" s="83" t="s">
        <v>368</v>
      </c>
      <c r="E97" s="94"/>
      <c r="G97" s="147" t="s">
        <v>471</v>
      </c>
      <c r="H97" s="148">
        <v>1</v>
      </c>
      <c r="I97" s="148">
        <v>1</v>
      </c>
      <c r="J97" s="148">
        <v>1</v>
      </c>
      <c r="K97" s="148">
        <v>1</v>
      </c>
      <c r="L97" s="148">
        <v>1</v>
      </c>
      <c r="M97" s="148">
        <v>1</v>
      </c>
      <c r="N97" s="148">
        <v>1</v>
      </c>
      <c r="O97" s="148">
        <v>1</v>
      </c>
      <c r="P97" s="148">
        <v>1</v>
      </c>
      <c r="Q97" s="148">
        <v>1</v>
      </c>
      <c r="R97" s="148">
        <v>1</v>
      </c>
      <c r="S97" s="148">
        <v>1</v>
      </c>
      <c r="T97" s="151">
        <f t="shared" si="10"/>
        <v>0</v>
      </c>
    </row>
    <row r="98" spans="2:20" ht="31.5" thickBot="1">
      <c r="B98" s="82" t="s">
        <v>369</v>
      </c>
      <c r="C98" s="83" t="s">
        <v>370</v>
      </c>
      <c r="D98" s="83" t="s">
        <v>371</v>
      </c>
      <c r="E98" s="94"/>
      <c r="G98" s="147" t="s">
        <v>471</v>
      </c>
      <c r="H98" s="148">
        <v>1</v>
      </c>
      <c r="I98" s="148">
        <v>1</v>
      </c>
      <c r="J98" s="148">
        <v>1</v>
      </c>
      <c r="K98" s="148">
        <v>1</v>
      </c>
      <c r="L98" s="148">
        <v>1</v>
      </c>
      <c r="M98" s="148">
        <v>1</v>
      </c>
      <c r="N98" s="148">
        <v>1</v>
      </c>
      <c r="O98" s="148">
        <v>1</v>
      </c>
      <c r="P98" s="148">
        <v>1</v>
      </c>
      <c r="Q98" s="148">
        <v>1</v>
      </c>
      <c r="R98" s="148">
        <v>1</v>
      </c>
      <c r="S98" s="148">
        <v>1</v>
      </c>
      <c r="T98" s="151">
        <f t="shared" si="10"/>
        <v>0</v>
      </c>
    </row>
    <row r="99" spans="2:20" ht="31.5" thickBot="1">
      <c r="B99" s="82" t="s">
        <v>372</v>
      </c>
      <c r="C99" s="83" t="s">
        <v>373</v>
      </c>
      <c r="D99" s="83" t="s">
        <v>374</v>
      </c>
      <c r="E99" s="94"/>
      <c r="G99" s="147" t="s">
        <v>471</v>
      </c>
      <c r="H99" s="148">
        <v>1</v>
      </c>
      <c r="I99" s="148">
        <v>1</v>
      </c>
      <c r="J99" s="148">
        <v>1</v>
      </c>
      <c r="K99" s="148">
        <v>1</v>
      </c>
      <c r="L99" s="148">
        <v>1</v>
      </c>
      <c r="M99" s="148">
        <v>1</v>
      </c>
      <c r="N99" s="148">
        <v>1</v>
      </c>
      <c r="O99" s="148">
        <v>1</v>
      </c>
      <c r="P99" s="148">
        <v>1</v>
      </c>
      <c r="Q99" s="148">
        <v>1</v>
      </c>
      <c r="R99" s="148">
        <v>1</v>
      </c>
      <c r="S99" s="148">
        <v>1</v>
      </c>
      <c r="T99" s="151">
        <f t="shared" si="10"/>
        <v>0</v>
      </c>
    </row>
    <row r="100" spans="2:20" ht="31.5" thickBot="1">
      <c r="B100" s="82" t="s">
        <v>375</v>
      </c>
      <c r="C100" s="83" t="s">
        <v>376</v>
      </c>
      <c r="D100" s="83" t="s">
        <v>377</v>
      </c>
      <c r="E100" s="94"/>
      <c r="G100" s="147" t="s">
        <v>471</v>
      </c>
      <c r="H100" s="148">
        <v>1</v>
      </c>
      <c r="I100" s="148">
        <v>1</v>
      </c>
      <c r="J100" s="148">
        <v>1</v>
      </c>
      <c r="K100" s="148">
        <v>1</v>
      </c>
      <c r="L100" s="148">
        <v>1</v>
      </c>
      <c r="M100" s="148">
        <v>1</v>
      </c>
      <c r="N100" s="148">
        <v>1</v>
      </c>
      <c r="O100" s="148">
        <v>1</v>
      </c>
      <c r="P100" s="148">
        <v>1</v>
      </c>
      <c r="Q100" s="148">
        <v>1</v>
      </c>
      <c r="R100" s="148">
        <v>1</v>
      </c>
      <c r="S100" s="148">
        <v>1</v>
      </c>
      <c r="T100" s="151">
        <f t="shared" si="10"/>
        <v>0</v>
      </c>
    </row>
    <row r="101" spans="2:20" ht="31.5" thickBot="1">
      <c r="B101" s="82" t="s">
        <v>378</v>
      </c>
      <c r="C101" s="83" t="s">
        <v>379</v>
      </c>
      <c r="D101" s="83" t="s">
        <v>380</v>
      </c>
      <c r="E101" s="94"/>
      <c r="G101" s="147" t="s">
        <v>471</v>
      </c>
      <c r="H101" s="148">
        <v>1</v>
      </c>
      <c r="I101" s="148">
        <v>1</v>
      </c>
      <c r="J101" s="148">
        <v>1</v>
      </c>
      <c r="K101" s="148">
        <v>1</v>
      </c>
      <c r="L101" s="148">
        <v>1</v>
      </c>
      <c r="M101" s="148">
        <v>1</v>
      </c>
      <c r="N101" s="148">
        <v>1</v>
      </c>
      <c r="O101" s="148">
        <v>1</v>
      </c>
      <c r="P101" s="148">
        <v>1</v>
      </c>
      <c r="Q101" s="148">
        <v>1</v>
      </c>
      <c r="R101" s="148">
        <v>1</v>
      </c>
      <c r="S101" s="148">
        <v>1</v>
      </c>
      <c r="T101" s="151">
        <f t="shared" si="10"/>
        <v>0</v>
      </c>
    </row>
    <row r="102" spans="2:20" ht="31.5" thickBot="1">
      <c r="B102" s="82" t="s">
        <v>381</v>
      </c>
      <c r="C102" s="83" t="s">
        <v>382</v>
      </c>
      <c r="D102" s="83" t="s">
        <v>383</v>
      </c>
      <c r="E102" s="94"/>
      <c r="G102" s="147" t="s">
        <v>471</v>
      </c>
      <c r="H102" s="148">
        <v>1</v>
      </c>
      <c r="I102" s="148">
        <v>1</v>
      </c>
      <c r="J102" s="148">
        <v>1</v>
      </c>
      <c r="K102" s="148">
        <v>1</v>
      </c>
      <c r="L102" s="148">
        <v>1</v>
      </c>
      <c r="M102" s="148">
        <v>1</v>
      </c>
      <c r="N102" s="148">
        <v>1</v>
      </c>
      <c r="O102" s="148">
        <v>1</v>
      </c>
      <c r="P102" s="148">
        <v>1</v>
      </c>
      <c r="Q102" s="148">
        <v>1</v>
      </c>
      <c r="R102" s="148">
        <v>1</v>
      </c>
      <c r="S102" s="148">
        <v>1</v>
      </c>
      <c r="T102" s="151">
        <f t="shared" si="10"/>
        <v>0</v>
      </c>
    </row>
    <row r="103" spans="2:20" ht="31.5" thickBot="1">
      <c r="B103" s="82" t="s">
        <v>384</v>
      </c>
      <c r="C103" s="83" t="s">
        <v>385</v>
      </c>
      <c r="D103" s="83" t="s">
        <v>386</v>
      </c>
      <c r="E103" s="94"/>
      <c r="G103" s="147" t="s">
        <v>471</v>
      </c>
      <c r="H103" s="148">
        <v>1</v>
      </c>
      <c r="I103" s="148">
        <v>1</v>
      </c>
      <c r="J103" s="148">
        <v>1</v>
      </c>
      <c r="K103" s="148">
        <v>1</v>
      </c>
      <c r="L103" s="148">
        <v>1</v>
      </c>
      <c r="M103" s="148">
        <v>1</v>
      </c>
      <c r="N103" s="148">
        <v>1</v>
      </c>
      <c r="O103" s="148">
        <v>1</v>
      </c>
      <c r="P103" s="148">
        <v>1</v>
      </c>
      <c r="Q103" s="148">
        <v>1</v>
      </c>
      <c r="R103" s="148">
        <v>1</v>
      </c>
      <c r="S103" s="148">
        <v>1</v>
      </c>
      <c r="T103" s="151">
        <f t="shared" si="10"/>
        <v>0</v>
      </c>
    </row>
    <row r="104" spans="2:20" ht="31.5" thickBot="1">
      <c r="B104" s="82" t="s">
        <v>387</v>
      </c>
      <c r="C104" s="83" t="s">
        <v>388</v>
      </c>
      <c r="D104" s="83" t="s">
        <v>389</v>
      </c>
      <c r="E104" s="94"/>
      <c r="G104" s="147" t="s">
        <v>471</v>
      </c>
      <c r="H104" s="148">
        <v>1</v>
      </c>
      <c r="I104" s="148">
        <v>1</v>
      </c>
      <c r="J104" s="148">
        <v>1</v>
      </c>
      <c r="K104" s="148">
        <v>1</v>
      </c>
      <c r="L104" s="148">
        <v>1</v>
      </c>
      <c r="M104" s="148">
        <v>1</v>
      </c>
      <c r="N104" s="148">
        <v>1</v>
      </c>
      <c r="O104" s="148">
        <v>1</v>
      </c>
      <c r="P104" s="148">
        <v>1</v>
      </c>
      <c r="Q104" s="148">
        <v>1</v>
      </c>
      <c r="R104" s="148">
        <v>1</v>
      </c>
      <c r="S104" s="148">
        <v>1</v>
      </c>
      <c r="T104" s="151">
        <f t="shared" si="10"/>
        <v>0</v>
      </c>
    </row>
    <row r="105" spans="2:20" ht="31.5" thickBot="1">
      <c r="B105" s="82" t="s">
        <v>390</v>
      </c>
      <c r="C105" s="83" t="s">
        <v>391</v>
      </c>
      <c r="D105" s="83" t="s">
        <v>392</v>
      </c>
      <c r="E105" s="94"/>
      <c r="G105" s="147" t="s">
        <v>471</v>
      </c>
      <c r="H105" s="148">
        <v>1</v>
      </c>
      <c r="I105" s="148">
        <v>1</v>
      </c>
      <c r="J105" s="148">
        <v>1</v>
      </c>
      <c r="K105" s="148">
        <v>1</v>
      </c>
      <c r="L105" s="148">
        <v>1</v>
      </c>
      <c r="M105" s="148">
        <v>1</v>
      </c>
      <c r="N105" s="148">
        <v>1</v>
      </c>
      <c r="O105" s="148">
        <v>1</v>
      </c>
      <c r="P105" s="148">
        <v>1</v>
      </c>
      <c r="Q105" s="148">
        <v>1</v>
      </c>
      <c r="R105" s="148">
        <v>1</v>
      </c>
      <c r="S105" s="148">
        <v>1</v>
      </c>
      <c r="T105" s="151">
        <f t="shared" si="10"/>
        <v>0</v>
      </c>
    </row>
    <row r="106" spans="2:20" ht="31.5" thickBot="1">
      <c r="B106" s="82" t="s">
        <v>393</v>
      </c>
      <c r="C106" s="83" t="s">
        <v>394</v>
      </c>
      <c r="D106" s="83" t="s">
        <v>395</v>
      </c>
      <c r="E106" s="94"/>
      <c r="G106" s="147" t="s">
        <v>471</v>
      </c>
      <c r="H106" s="148">
        <v>1</v>
      </c>
      <c r="I106" s="148">
        <v>1</v>
      </c>
      <c r="J106" s="148">
        <v>1</v>
      </c>
      <c r="K106" s="148">
        <v>1</v>
      </c>
      <c r="L106" s="148">
        <v>1</v>
      </c>
      <c r="M106" s="148">
        <v>1</v>
      </c>
      <c r="N106" s="148">
        <v>1</v>
      </c>
      <c r="O106" s="148">
        <v>1</v>
      </c>
      <c r="P106" s="148">
        <v>1</v>
      </c>
      <c r="Q106" s="148">
        <v>1</v>
      </c>
      <c r="R106" s="148">
        <v>1</v>
      </c>
      <c r="S106" s="148">
        <v>1</v>
      </c>
      <c r="T106" s="151">
        <f t="shared" si="10"/>
        <v>0</v>
      </c>
    </row>
    <row r="107" spans="2:20" ht="31.5" thickBot="1">
      <c r="B107" s="82" t="s">
        <v>396</v>
      </c>
      <c r="C107" s="83" t="s">
        <v>397</v>
      </c>
      <c r="D107" s="83" t="s">
        <v>398</v>
      </c>
      <c r="E107" s="94"/>
      <c r="G107" s="147" t="s">
        <v>471</v>
      </c>
      <c r="H107" s="148">
        <v>1</v>
      </c>
      <c r="I107" s="148">
        <v>1</v>
      </c>
      <c r="J107" s="148">
        <v>1</v>
      </c>
      <c r="K107" s="148">
        <v>1</v>
      </c>
      <c r="L107" s="148">
        <v>1</v>
      </c>
      <c r="M107" s="148">
        <v>1</v>
      </c>
      <c r="N107" s="148">
        <v>1</v>
      </c>
      <c r="O107" s="148">
        <v>1</v>
      </c>
      <c r="P107" s="148">
        <v>1</v>
      </c>
      <c r="Q107" s="148">
        <v>1</v>
      </c>
      <c r="R107" s="148">
        <v>1</v>
      </c>
      <c r="S107" s="148">
        <v>1</v>
      </c>
      <c r="T107" s="151">
        <f t="shared" si="10"/>
        <v>0</v>
      </c>
    </row>
    <row r="108" spans="2:20">
      <c r="T108" s="152">
        <f>SUM(T93:T107)</f>
        <v>0</v>
      </c>
    </row>
    <row r="110" spans="2:20">
      <c r="G110" s="153" t="s">
        <v>472</v>
      </c>
      <c r="H110" s="154">
        <f>T11+T27+T43+T59+T75+T88+T108</f>
        <v>0</v>
      </c>
    </row>
    <row r="111" spans="2:20" ht="14.5">
      <c r="G111" s="144"/>
      <c r="H111" s="144"/>
      <c r="I111" s="144"/>
      <c r="J111" s="144"/>
      <c r="K111" s="144"/>
      <c r="L111" s="144"/>
      <c r="M111" s="144"/>
      <c r="N111" s="144"/>
      <c r="O111" s="144"/>
      <c r="P111" s="144"/>
      <c r="Q111"/>
    </row>
  </sheetData>
  <protectedRanges>
    <protectedRange sqref="E16:E23 E25:E26 E32:E37 E39:E42 E48:E51 E53:E58 E64:E70 E72:E74 E80:E87 E93:E107 E8:E10" name="Priser"/>
  </protectedRanges>
  <mergeCells count="8">
    <mergeCell ref="G1:P5"/>
    <mergeCell ref="H6:S6"/>
    <mergeCell ref="H91:S91"/>
    <mergeCell ref="H14:S14"/>
    <mergeCell ref="H30:S30"/>
    <mergeCell ref="H46:S46"/>
    <mergeCell ref="H62:S62"/>
    <mergeCell ref="H78:S78"/>
  </mergeCells>
  <dataValidations count="1">
    <dataValidation operator="greaterThanOrEqual" allowBlank="1" showInputMessage="1" showErrorMessage="1" error="Der skal indtastes 0 eller et positivt tal" sqref="E8:E10 E16:E23 E25:E26 E32:E37 E39:E42 E48:E51 E53:E58 E64:E70 E72:E74 E80:E87 E93:E107" xr:uid="{572E111D-AFFA-4F59-B9D4-F95760B4323E}"/>
  </dataValidations>
  <pageMargins left="0.7" right="0.7" top="0.75" bottom="0.75" header="0.3" footer="0.3"/>
  <pageSetup paperSize="9" orientation="portrait" r:id="rId1"/>
  <drawing r:id="rId2"/>
</worksheet>
</file>

<file path=docMetadata/LabelInfo.xml><?xml version="1.0" encoding="utf-8"?>
<clbl:labelList xmlns:clbl="http://schemas.microsoft.com/office/2020/mipLabelMetadata">
  <clbl:label id="{cc038af5-0e68-43e5-bb17-957ad6f45f8e}" enabled="0" method="" siteId="{cc038af5-0e68-43e5-bb17-957ad6f45f8e}"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Regneark</vt:lpstr>
      </vt:variant>
      <vt:variant>
        <vt:i4>12</vt:i4>
      </vt:variant>
      <vt:variant>
        <vt:lpstr>Navngivne områder</vt:lpstr>
      </vt:variant>
      <vt:variant>
        <vt:i4>6</vt:i4>
      </vt:variant>
    </vt:vector>
  </HeadingPairs>
  <TitlesOfParts>
    <vt:vector size="18" baseType="lpstr">
      <vt:lpstr>Forside</vt:lpstr>
      <vt:lpstr>Evalueringsteknisk pris</vt:lpstr>
      <vt:lpstr>Indledende Ydelser</vt:lpstr>
      <vt:lpstr>Hybrid Cloud Standard Services</vt:lpstr>
      <vt:lpstr>Hybrid Cloud Custom Services</vt:lpstr>
      <vt:lpstr>Samlet pris for drift af STS</vt:lpstr>
      <vt:lpstr>Support</vt:lpstr>
      <vt:lpstr>Tværgående ydelser</vt:lpstr>
      <vt:lpstr>Standardbestillingsydelser</vt:lpstr>
      <vt:lpstr>Timepriser</vt:lpstr>
      <vt:lpstr>Optioner</vt:lpstr>
      <vt:lpstr>Finansiel ansvarsmatrice</vt:lpstr>
      <vt:lpstr>Standardbestillingsydelser!_Toc143524260</vt:lpstr>
      <vt:lpstr>Standardbestillingsydelser!_Toc143524267</vt:lpstr>
      <vt:lpstr>Standardbestillingsydelser!_Toc143524275</vt:lpstr>
      <vt:lpstr>Standardbestillingsydelser!_Toc143524276</vt:lpstr>
      <vt:lpstr>Standardbestillingsydelser!_Toc143524285</vt:lpstr>
      <vt:lpstr>Standardbestillingsydelser!_Toc143524286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2025-08-21T11:21:28Z</dcterms:created>
  <dcterms:modified xsi:type="dcterms:W3CDTF">2025-08-21T11:23:54Z</dcterms:modified>
</cp:coreProperties>
</file>